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7010" windowHeight="9135" tabRatio="929" activeTab="0"/>
  </bookViews>
  <sheets>
    <sheet name="Cover" sheetId="1" r:id="rId1"/>
    <sheet name="Instructions" sheetId="2" r:id="rId2"/>
    <sheet name="Certificate of Oath" sheetId="3" r:id="rId3"/>
    <sheet name="Company Information" sheetId="4" r:id="rId4"/>
    <sheet name="Customers &amp; Water Sold (INPUT)" sheetId="5" r:id="rId5"/>
    <sheet name="Assets and Depreciation (INPUT)" sheetId="6" r:id="rId6"/>
    <sheet name="Contribution in Aid (INPUT)" sheetId="7" r:id="rId7"/>
    <sheet name="Reserve Capital Acct (INPUT)" sheetId="8" r:id="rId8"/>
    <sheet name="Account Information (INPUT)" sheetId="9" r:id="rId9"/>
    <sheet name="Balance Sheet" sheetId="10" r:id="rId10"/>
    <sheet name="Income Statement" sheetId="11" r:id="rId11"/>
    <sheet name="Company Summary" sheetId="12" r:id="rId12"/>
    <sheet name="LookUpData" sheetId="13" state="hidden" r:id="rId13"/>
  </sheets>
  <definedNames>
    <definedName name="Assets_and_Deprec">'LookUpData'!$A$44:$A$47</definedName>
    <definedName name="CIAC">'LookUpData'!$A$51:$A$54</definedName>
    <definedName name="Company_Size">'LookUpData'!$A$3:$A$6</definedName>
    <definedName name="Depreciation_List">'LookUpData'!#REF!</definedName>
    <definedName name="_xlnm.Print_Area" localSheetId="8">'Account Information (INPUT)'!$A$8:$I$276</definedName>
    <definedName name="_xlnm.Print_Area" localSheetId="5">'Assets and Depreciation (INPUT)'!$A$23:$L$96</definedName>
    <definedName name="_xlnm.Print_Area" localSheetId="9">'Balance Sheet'!$A$8:$I$155</definedName>
    <definedName name="_xlnm.Print_Area" localSheetId="2">'Certificate of Oath'!$A$1:$H$55</definedName>
    <definedName name="_xlnm.Print_Area" localSheetId="3">'Company Information'!$A$1:$N$55</definedName>
    <definedName name="_xlnm.Print_Area" localSheetId="11">'Company Summary'!$A$1:$J$115</definedName>
    <definedName name="_xlnm.Print_Area" localSheetId="6">'Contribution in Aid (INPUT)'!$A$29:$L$101</definedName>
    <definedName name="_xlnm.Print_Area" localSheetId="0">'Cover'!$A$1:$L$43</definedName>
    <definedName name="_xlnm.Print_Area" localSheetId="4">'Customers &amp; Water Sold (INPUT)'!$A$1:$I$56</definedName>
    <definedName name="_xlnm.Print_Area" localSheetId="10">'Income Statement'!$A$7:$I$104</definedName>
    <definedName name="_xlnm.Print_Area" localSheetId="1">'Instructions'!$A$1:$N$45</definedName>
    <definedName name="_xlnm.Print_Area" localSheetId="7">'Reserve Capital Acct (INPUT)'!$A$20:$K$78</definedName>
    <definedName name="_xlnm.Print_Titles" localSheetId="8">'Account Information (INPUT)'!$8:$14</definedName>
    <definedName name="Select_Company_Size" localSheetId="0">'LookUpData'!$B$3:$F$8</definedName>
    <definedName name="Years">'LookUpData'!$A$14:$A$27</definedName>
  </definedNames>
  <calcPr fullCalcOnLoad="1"/>
</workbook>
</file>

<file path=xl/comments9.xml><?xml version="1.0" encoding="utf-8"?>
<comments xmlns="http://schemas.openxmlformats.org/spreadsheetml/2006/main">
  <authors>
    <author>RGS</author>
  </authors>
  <commentList>
    <comment ref="D213" authorId="0">
      <text>
        <r>
          <rPr>
            <b/>
            <sz val="10"/>
            <rFont val="Tahoma"/>
            <family val="2"/>
          </rPr>
          <t>RGS: 7-30-2010
These are the most commonly used 'Miscellaneous Water Revenues' sub-accounts.  It is not intended to be all inclusive.</t>
        </r>
        <r>
          <rPr>
            <sz val="10"/>
            <rFont val="Tahoma"/>
            <family val="2"/>
          </rPr>
          <t xml:space="preserve">
</t>
        </r>
      </text>
    </comment>
    <comment ref="D256" authorId="0">
      <text>
        <r>
          <rPr>
            <b/>
            <sz val="10"/>
            <rFont val="Tahoma"/>
            <family val="2"/>
          </rPr>
          <t>RGS: 7-30-2010
These are the most commonly used 'Miscellaneous Water Expense' sub-accounts.  It is not intended to be all inclusive.</t>
        </r>
        <r>
          <rPr>
            <sz val="10"/>
            <rFont val="Tahoma"/>
            <family val="2"/>
          </rPr>
          <t xml:space="preserve">
</t>
        </r>
      </text>
    </comment>
  </commentList>
</comments>
</file>

<file path=xl/sharedStrings.xml><?xml version="1.0" encoding="utf-8"?>
<sst xmlns="http://schemas.openxmlformats.org/spreadsheetml/2006/main" count="991" uniqueCount="650">
  <si>
    <t>NARUC
Account
Number</t>
  </si>
  <si>
    <t>Description</t>
  </si>
  <si>
    <t>Other Miscellaneous Water Revenues</t>
  </si>
  <si>
    <t>Salaries &amp; Wages - Office Employees</t>
  </si>
  <si>
    <t>Employee Pensions &amp; Benefits</t>
  </si>
  <si>
    <t>Transportation Expense</t>
  </si>
  <si>
    <t>Bad Debt Expense</t>
  </si>
  <si>
    <t>Miscellaneous Expense</t>
  </si>
  <si>
    <t>Rental</t>
  </si>
  <si>
    <t>Purchased Water</t>
  </si>
  <si>
    <t>Purchased Power</t>
  </si>
  <si>
    <t>Chemicals</t>
  </si>
  <si>
    <t>Payroll Taxes</t>
  </si>
  <si>
    <t>Property Taxes</t>
  </si>
  <si>
    <t>Other Taxes and Licenses</t>
  </si>
  <si>
    <t xml:space="preserve">             CLASS C  </t>
  </si>
  <si>
    <t>ANNUAL REPORT</t>
  </si>
  <si>
    <t>OF</t>
  </si>
  <si>
    <t>ANNUAL  REPORT</t>
  </si>
  <si>
    <t>Utah Division of Public Utilities</t>
  </si>
  <si>
    <t>10.</t>
  </si>
  <si>
    <t>Fax Number:</t>
  </si>
  <si>
    <t>1.</t>
  </si>
  <si>
    <t>2.</t>
  </si>
  <si>
    <t>Name:</t>
  </si>
  <si>
    <t>Address:</t>
  </si>
  <si>
    <t>City:</t>
  </si>
  <si>
    <t>State:</t>
  </si>
  <si>
    <t>Company Name:</t>
  </si>
  <si>
    <t>Toll Free Number : 800-874-0904</t>
  </si>
  <si>
    <t>Cash</t>
  </si>
  <si>
    <t>Cash on Hand</t>
  </si>
  <si>
    <t>Special Deposits</t>
  </si>
  <si>
    <t>Customer Accounts Receivable</t>
  </si>
  <si>
    <t>Accumulated Provision for Uncollectible Accounts (CREDIT)</t>
  </si>
  <si>
    <t>Utility Customers</t>
  </si>
  <si>
    <t>Merchandising, Jobbing and Contract Work</t>
  </si>
  <si>
    <t>Officers and Employees</t>
  </si>
  <si>
    <t>Other</t>
  </si>
  <si>
    <t>Miscellaneous Current and Accrued Assets</t>
  </si>
  <si>
    <t>Property Held for Future Use</t>
  </si>
  <si>
    <t>Construction Work in Progress</t>
  </si>
  <si>
    <t>Utility Plant Acquisition Adjustments</t>
  </si>
  <si>
    <t>Non-Utility Property</t>
  </si>
  <si>
    <t>Utility Investments</t>
  </si>
  <si>
    <t>Accounts Payable</t>
  </si>
  <si>
    <t>Notes Payable</t>
  </si>
  <si>
    <t>Customer Deposits</t>
  </si>
  <si>
    <t>Accrued Taxes</t>
  </si>
  <si>
    <t>Accrued Taxes, Utility Operating Income</t>
  </si>
  <si>
    <t>Accrued Taxes, Taxes, Other Than Income</t>
  </si>
  <si>
    <t>Accrued Taxes, Income Taxes</t>
  </si>
  <si>
    <t>Accrued Taxes, Other Income and Deductions</t>
  </si>
  <si>
    <t>Accrued Interest</t>
  </si>
  <si>
    <t>Accrued Interest on Long-Term Debt</t>
  </si>
  <si>
    <t>Accrued Interest on Other Liabilities</t>
  </si>
  <si>
    <t>Miscellaneous Current and Accrued Liabilities</t>
  </si>
  <si>
    <t>Other Long-Term Debt</t>
  </si>
  <si>
    <t>Advances for Construction</t>
  </si>
  <si>
    <t>Other Deferred Credits</t>
  </si>
  <si>
    <t>Regulatory Liabilities</t>
  </si>
  <si>
    <t>Other Deferred Liabilities</t>
  </si>
  <si>
    <t>Accumulated Deferred Investment Tax Credits</t>
  </si>
  <si>
    <t>Miscellaneous Operating Reserves</t>
  </si>
  <si>
    <t>Accumulated Deferred Income Taxes</t>
  </si>
  <si>
    <t>Accumulated Deferred Income Taxes - Accelerated Amortization</t>
  </si>
  <si>
    <t>Accumulated Deferred Income Taxes - Liberalized Depreciation</t>
  </si>
  <si>
    <t>Accumulated Deferred Income Taxes - Other</t>
  </si>
  <si>
    <t>Common Stock Issued</t>
  </si>
  <si>
    <t>Preferred Stock Issued</t>
  </si>
  <si>
    <t>Other Paid-In Capital</t>
  </si>
  <si>
    <t>Contractual Services - Accounting</t>
  </si>
  <si>
    <t>Contractual Services - Legal</t>
  </si>
  <si>
    <t>Contractual Services - Other</t>
  </si>
  <si>
    <t>Insurance - Vehicle</t>
  </si>
  <si>
    <t>Insurance - General Liability</t>
  </si>
  <si>
    <t>Insurance - Worker's Compensation</t>
  </si>
  <si>
    <t>Insurance - Other</t>
  </si>
  <si>
    <t>Fuel for Power Production</t>
  </si>
  <si>
    <t>Contractual Services - Engineering</t>
  </si>
  <si>
    <t>Contractual Services - Management Fees</t>
  </si>
  <si>
    <t>Sales for Resale Customers</t>
  </si>
  <si>
    <t>Meter Connection Fees</t>
  </si>
  <si>
    <t>Returned Check Fees</t>
  </si>
  <si>
    <t>Late Charges</t>
  </si>
  <si>
    <t>Miscellaneous Deferred Debits</t>
  </si>
  <si>
    <t>Deferred Rate Case Expense</t>
  </si>
  <si>
    <t>Other Deferred Debits</t>
  </si>
  <si>
    <t>Regulatory Assets</t>
  </si>
  <si>
    <t>Accumulated Deferred Federal Income Taxes</t>
  </si>
  <si>
    <t>Accumulated Deferred State Income Taxes</t>
  </si>
  <si>
    <t>Accumulated Deferred Local Income Taxes</t>
  </si>
  <si>
    <t>Utility Regulatory Assessment Fees</t>
  </si>
  <si>
    <t>Federal Income Taxes, Utility Operating Income</t>
  </si>
  <si>
    <t>State Income Taxes, Utility Operating Income</t>
  </si>
  <si>
    <t>Local Income Taxes, Utility Operating Income</t>
  </si>
  <si>
    <t>Deferred Federal Income Taxes</t>
  </si>
  <si>
    <t>Deferred State Income Taxes</t>
  </si>
  <si>
    <t>Deferred Local Income Taxes</t>
  </si>
  <si>
    <t>Allowance for Funds Used During Construction</t>
  </si>
  <si>
    <t>Non-Utility Income</t>
  </si>
  <si>
    <t>Interest Expense</t>
  </si>
  <si>
    <t>Interest on Debt to Associated Companies</t>
  </si>
  <si>
    <t>Interest on Short-Term Debt</t>
  </si>
  <si>
    <t>Interest on Long-Term Debt</t>
  </si>
  <si>
    <t>Interest on Customer Deposits</t>
  </si>
  <si>
    <t>Interest - Other</t>
  </si>
  <si>
    <t>Appropriations of Retained Earnings</t>
  </si>
  <si>
    <t>Dividends Declared - Preferred Stock</t>
  </si>
  <si>
    <t>Dividends Declared - Common Stock</t>
  </si>
  <si>
    <t>Adjustments to Retained Earnings</t>
  </si>
  <si>
    <t>Unmetered Residential Customers</t>
  </si>
  <si>
    <t>Unmetered Commercial Customers</t>
  </si>
  <si>
    <t>Unmetered Industrial Customers</t>
  </si>
  <si>
    <t>Unmetered Public Authorities</t>
  </si>
  <si>
    <t>Unmetered Multiple Family Dwellings</t>
  </si>
  <si>
    <t>Unmetered Sales - Other</t>
  </si>
  <si>
    <t>Metered Residential Customers</t>
  </si>
  <si>
    <t>Metered Commercial Customers</t>
  </si>
  <si>
    <t>Metered Industrial Customers</t>
  </si>
  <si>
    <t>Metered Public Authorities</t>
  </si>
  <si>
    <t>Metered Multiple Family Dwellings</t>
  </si>
  <si>
    <t>Metered Sales - Other</t>
  </si>
  <si>
    <t>Guaranteed Revenues</t>
  </si>
  <si>
    <t>Buildings</t>
  </si>
  <si>
    <t>Real Property</t>
  </si>
  <si>
    <t>Regulatory Commission Expense - Amortization of Rate Case Expense</t>
  </si>
  <si>
    <t>Regulatory Commission Expense - Other</t>
  </si>
  <si>
    <t>Association / Membership Dues</t>
  </si>
  <si>
    <t>Conventions and Industry Meetings</t>
  </si>
  <si>
    <t>Office Equipment and Related Repairs</t>
  </si>
  <si>
    <t>Postage</t>
  </si>
  <si>
    <t>Office Supplies</t>
  </si>
  <si>
    <t>Bank Charges</t>
  </si>
  <si>
    <t>Office Utilities</t>
  </si>
  <si>
    <t>(Legal Name of Utility)</t>
  </si>
  <si>
    <t>CPCN Number:</t>
  </si>
  <si>
    <t>Business Entity Number:</t>
  </si>
  <si>
    <t>For the Year Ended:</t>
  </si>
  <si>
    <t>This Page is for Look Up Data and Range</t>
  </si>
  <si>
    <t>Select a Year</t>
  </si>
  <si>
    <t>DO NOT ROLL OR FOLD</t>
  </si>
  <si>
    <t xml:space="preserve">December 31, </t>
  </si>
  <si>
    <t>PUBLIC SERVICE COMMISSION</t>
  </si>
  <si>
    <t>OF UTAH</t>
  </si>
  <si>
    <t>TO</t>
  </si>
  <si>
    <t>GENERAL GUIDELINES FOR REPORTING</t>
  </si>
  <si>
    <t>3.</t>
  </si>
  <si>
    <t>4.</t>
  </si>
  <si>
    <t>5.</t>
  </si>
  <si>
    <t>6.</t>
  </si>
  <si>
    <t>7.</t>
  </si>
  <si>
    <t>8.</t>
  </si>
  <si>
    <t>9.</t>
  </si>
  <si>
    <t>This form is formatted using Microsoft Excel to allow for electronic preparation.</t>
  </si>
  <si>
    <t>Where information called for is not provided, state fully the reason for its omission.</t>
  </si>
  <si>
    <t>Box 146751</t>
  </si>
  <si>
    <t>Salt Lake City, UT  84114-6751</t>
  </si>
  <si>
    <t>Questions regarding this form:</t>
  </si>
  <si>
    <r>
      <t xml:space="preserve">If it is necessary or desirable to show additional statements or schedules for the purpose of further explanation, they should be made on a standard letter size paper.  Each additional supporting schedule should contain the </t>
    </r>
    <r>
      <rPr>
        <i/>
        <u val="single"/>
        <sz val="12"/>
        <color indexed="8"/>
        <rFont val="Times New Roman"/>
        <family val="1"/>
      </rPr>
      <t>page and line reference to the PSC form</t>
    </r>
    <r>
      <rPr>
        <sz val="12"/>
        <color indexed="8"/>
        <rFont val="Times New Roman"/>
        <family val="1"/>
      </rPr>
      <t xml:space="preserve"> so that PSC staff will be able to follow the preparer's intentions.</t>
    </r>
  </si>
  <si>
    <r>
      <t xml:space="preserve">Wherever schedules call for comparisons to figures of a previous year, </t>
    </r>
    <r>
      <rPr>
        <b/>
        <i/>
        <sz val="12"/>
        <color indexed="8"/>
        <rFont val="Times New Roman"/>
        <family val="1"/>
      </rPr>
      <t>the figures reported must be based upon those shown on this company's annual report from the previous year or an explanation provided as to why different figures were used.</t>
    </r>
  </si>
  <si>
    <t>CERTIFICATE OF OATH</t>
  </si>
  <si>
    <t>)</t>
  </si>
  <si>
    <t>We, the undersigned,</t>
  </si>
  <si>
    <t xml:space="preserve">STATE OF  </t>
  </si>
  <si>
    <t xml:space="preserve">COUNTY OF  </t>
  </si>
  <si>
    <t xml:space="preserve"> of</t>
  </si>
  <si>
    <t>be a complete and correct statement of the business and affairs of said Company in</t>
  </si>
  <si>
    <t>every respect to each and every matter and thing therein set forth, to the best of my</t>
  </si>
  <si>
    <t>knowledge, information and belief; and we further say that no deductions were made before</t>
  </si>
  <si>
    <t>stating the gross earnings or receipts herein set forth, except those shown in the foregoing</t>
  </si>
  <si>
    <t>accounts; and that the accounts and figures contained in the foregoing report embrace all the</t>
  </si>
  <si>
    <t>financial operations of said Company during the period for which said report is made.</t>
  </si>
  <si>
    <t>Subscribed and sworn to before me</t>
  </si>
  <si>
    <t>Notary Public</t>
  </si>
  <si>
    <t>( Commission expiration date )</t>
  </si>
  <si>
    <t>Annual Report of:</t>
  </si>
  <si>
    <t>For the period ending:</t>
  </si>
  <si>
    <t>For the period ending: December 31,</t>
  </si>
  <si>
    <r>
      <t xml:space="preserve">this </t>
    </r>
    <r>
      <rPr>
        <u val="single"/>
        <sz val="13"/>
        <color indexed="8"/>
        <rFont val="Times New Roman"/>
        <family val="1"/>
      </rPr>
      <t xml:space="preserve">                </t>
    </r>
    <r>
      <rPr>
        <sz val="13"/>
        <color indexed="8"/>
        <rFont val="Times New Roman"/>
        <family val="1"/>
      </rPr>
      <t xml:space="preserve"> day of</t>
    </r>
  </si>
  <si>
    <t>PUBLIC SERVICE COMMISSION OF UTAH</t>
  </si>
  <si>
    <t>WATER UTILITY ANNUAL REPORT</t>
  </si>
  <si>
    <t>(Do not exceed the length of the highlighted cells)</t>
  </si>
  <si>
    <t>For the Calendar Year Ended:</t>
  </si>
  <si>
    <t>Company Information Page</t>
  </si>
  <si>
    <t>December 31,</t>
  </si>
  <si>
    <t>Report of:</t>
  </si>
  <si>
    <t>Telephone Number:</t>
  </si>
  <si>
    <t>Zip Code:</t>
  </si>
  <si>
    <t>Person to whom correspondence should be addressed concerning this report:</t>
  </si>
  <si>
    <t>Utility Officers:</t>
  </si>
  <si>
    <t>Telephone No.</t>
  </si>
  <si>
    <t>President:</t>
  </si>
  <si>
    <t>Vice-President:</t>
  </si>
  <si>
    <t>Treasurer:</t>
  </si>
  <si>
    <t>Secretary</t>
  </si>
  <si>
    <t>If a corporation - Provide the Name and Percentage of each person owning or holding directly or indirectly five (5) percent or more of the voting securities of this company.</t>
  </si>
  <si>
    <t>Percent:</t>
  </si>
  <si>
    <t>11.</t>
  </si>
  <si>
    <t>A.</t>
  </si>
  <si>
    <t>B.</t>
  </si>
  <si>
    <t>Unmetered Water Customers</t>
  </si>
  <si>
    <t>Metered Water Customers</t>
  </si>
  <si>
    <t>Fire Protection Customers</t>
  </si>
  <si>
    <t>Irrigation Customers</t>
  </si>
  <si>
    <t>Line No.</t>
  </si>
  <si>
    <t>( b )</t>
  </si>
  <si>
    <t>( a )</t>
  </si>
  <si>
    <t>( c )</t>
  </si>
  <si>
    <t>( d )</t>
  </si>
  <si>
    <t>Total Year-End Customers</t>
  </si>
  <si>
    <t xml:space="preserve">* When customers meters record in cubic feet, multiply by 7.45 to obtain number of gallons.          </t>
  </si>
  <si>
    <t>Increase or (Decrease)</t>
  </si>
  <si>
    <t>Deferred to Future Periods, Utility Operations</t>
  </si>
  <si>
    <t>Restored to Operating Income, Utility Operations</t>
  </si>
  <si>
    <t xml:space="preserve">BALANCE SHEET </t>
  </si>
  <si>
    <t>(Assets and Other Debits)</t>
  </si>
  <si>
    <t xml:space="preserve">% of </t>
  </si>
  <si>
    <t>REVENUES</t>
  </si>
  <si>
    <t>Total Rev</t>
  </si>
  <si>
    <t>EXPENSES</t>
  </si>
  <si>
    <t>Total Exp</t>
  </si>
  <si>
    <t>Operation &amp; Maintenance:</t>
  </si>
  <si>
    <t>Depreciation Expense:</t>
  </si>
  <si>
    <t>Income Taxes:</t>
  </si>
  <si>
    <t>Other Expense:</t>
  </si>
  <si>
    <t>Total Revenue:</t>
  </si>
  <si>
    <t>Total Expenses:</t>
  </si>
  <si>
    <t>Net Income:</t>
  </si>
  <si>
    <t>ASSETS</t>
  </si>
  <si>
    <t>Utility Plant Leased to Others</t>
  </si>
  <si>
    <t>Accumulated Amortization of Utility Plant Acquisition Adjustments</t>
  </si>
  <si>
    <t>Accumulated Depreciation and Amortization of Non-Utility Property</t>
  </si>
  <si>
    <t>Preliminary Survey and Investigation Charges</t>
  </si>
  <si>
    <t>Clearing Accounts</t>
  </si>
  <si>
    <t>Building Service Expenses - Clearing</t>
  </si>
  <si>
    <t>Electronic Data Processing Expenses - Clearing</t>
  </si>
  <si>
    <t>Laboratory Expenses - Clearing</t>
  </si>
  <si>
    <t>Payroll - Clearing</t>
  </si>
  <si>
    <t>Shop Expenses - Clearing</t>
  </si>
  <si>
    <t>Tools and Work Equipment Expenses - Clearing</t>
  </si>
  <si>
    <t>Transportation Expenses - Clearing</t>
  </si>
  <si>
    <t>Charges by Associated Companies - Clearing</t>
  </si>
  <si>
    <t>Temporary Facilities</t>
  </si>
  <si>
    <t>Research and Development Expenditures</t>
  </si>
  <si>
    <t>Unappropriated Retained Earnings</t>
  </si>
  <si>
    <t>Proprietary Capital (for proprietorships and partnerships)</t>
  </si>
  <si>
    <t>Contributions in Aid of Construction</t>
  </si>
  <si>
    <t>Accumulated Amortization of Contributions in Aid of Construction</t>
  </si>
  <si>
    <t>Utility Operating Income</t>
  </si>
  <si>
    <t>Depreciation Expenses</t>
  </si>
  <si>
    <t>Amortization of Utility Plant Acquisition Adjustments</t>
  </si>
  <si>
    <t>Amortization Expense</t>
  </si>
  <si>
    <t>Taxes Other Than Income</t>
  </si>
  <si>
    <t>Income Taxes</t>
  </si>
  <si>
    <t>Provision For Deferred Income Taxes</t>
  </si>
  <si>
    <t>Investment Tax Credits</t>
  </si>
  <si>
    <t>Interest and Dividend Income</t>
  </si>
  <si>
    <t>Miscellaneous Non-Utility Expenses</t>
  </si>
  <si>
    <t>Balance Transferred From Income</t>
  </si>
  <si>
    <t>Utility Operations</t>
  </si>
  <si>
    <t>Nonutility Operations</t>
  </si>
  <si>
    <t>of Limited Term Plant</t>
  </si>
  <si>
    <t>of Property Losses</t>
  </si>
  <si>
    <t>of  Other Utility Plant</t>
  </si>
  <si>
    <t>of Regulatory Assets</t>
  </si>
  <si>
    <t>of Regulatory Liabilities</t>
  </si>
  <si>
    <t>Increase or (Decrease)             (c - b)</t>
  </si>
  <si>
    <t>Cash in Bank- (savings, checking, other)</t>
  </si>
  <si>
    <t>Current Assets:</t>
  </si>
  <si>
    <t>Long-Term Assets:</t>
  </si>
  <si>
    <t>Current Liabilities:</t>
  </si>
  <si>
    <t>Interest Payable</t>
  </si>
  <si>
    <t>Income Taxes Payable</t>
  </si>
  <si>
    <t>STOCKHOLDERS' EQUITY</t>
  </si>
  <si>
    <t>Contributed Capital:</t>
  </si>
  <si>
    <t>INCOME STATEMENT</t>
  </si>
  <si>
    <t>LIABILITIES</t>
  </si>
  <si>
    <t>Long-Term Liabilities:</t>
  </si>
  <si>
    <t>Accounts Receivable</t>
  </si>
  <si>
    <t>Notes Payable (Current)</t>
  </si>
  <si>
    <t>Notes Payable (Long-Term)</t>
  </si>
  <si>
    <t>Deferred Debits:</t>
  </si>
  <si>
    <t>(Liabilities and Other Credits)</t>
  </si>
  <si>
    <t>Other Property and Investments:</t>
  </si>
  <si>
    <t>Deferred Credits:</t>
  </si>
  <si>
    <t>Operating Reserves:</t>
  </si>
  <si>
    <t>Accumulated Deferred Income Taxes:</t>
  </si>
  <si>
    <t>Contributions in Aid of Construction (CIAC)</t>
  </si>
  <si>
    <t>(Profit and Loss)</t>
  </si>
  <si>
    <t>UTILITY OPERATING REVENUES</t>
  </si>
  <si>
    <t>Operating Revenues:</t>
  </si>
  <si>
    <t>Cost of Goods Sold:</t>
  </si>
  <si>
    <t>, and / or</t>
  </si>
  <si>
    <t>Name and Title</t>
  </si>
  <si>
    <t>Other Income:</t>
  </si>
  <si>
    <t>WATER CUSTOMER INFORMATION</t>
  </si>
  <si>
    <t>Other Customers:</t>
  </si>
  <si>
    <t>Metered Water Customers:</t>
  </si>
  <si>
    <t>Unmetered Water Customers:</t>
  </si>
  <si>
    <t>Stand-by Customers</t>
  </si>
  <si>
    <t>Salaries &amp; Wages - Officers, Directors and Majority Stockholders</t>
  </si>
  <si>
    <t>Materials and Supplies</t>
  </si>
  <si>
    <t>Rental of Equipment</t>
  </si>
  <si>
    <t>Advertising Expenses</t>
  </si>
  <si>
    <t>Turn on Fees</t>
  </si>
  <si>
    <t>Turn off Fees</t>
  </si>
  <si>
    <t>Miscellaneous Service Revenues</t>
  </si>
  <si>
    <t>Other Miscellaneous Services Revenue</t>
  </si>
  <si>
    <t>Interdepartmental Sales</t>
  </si>
  <si>
    <t>Water Sales (Rate Revenue):</t>
  </si>
  <si>
    <t>Other Sales (Other Revenue):</t>
  </si>
  <si>
    <t>Other Sales to Public Authorites</t>
  </si>
  <si>
    <t>Salaries &amp; Wages - Officers, Directors &amp; Stockholders</t>
  </si>
  <si>
    <t>Other Expenses:</t>
  </si>
  <si>
    <t>Total Other Expenses:</t>
  </si>
  <si>
    <t>Total Cost of Good Sold:</t>
  </si>
  <si>
    <t>Total Operating Revenues:</t>
  </si>
  <si>
    <t>Total Other Income:</t>
  </si>
  <si>
    <t>GROSS PROFIT / (LOSS):</t>
  </si>
  <si>
    <t>Email:</t>
  </si>
  <si>
    <t>Sub-Total Unmetered Customers / Water Sold:</t>
  </si>
  <si>
    <t>Sub-Total Metered Customers / Water Sold:</t>
  </si>
  <si>
    <t>Sub-Total Other Customers / Water Sold:</t>
  </si>
  <si>
    <t>Totals (Customers - Water Sold):</t>
  </si>
  <si>
    <t>Organization</t>
  </si>
  <si>
    <t>Franchises</t>
  </si>
  <si>
    <t>Land and Land Rights</t>
  </si>
  <si>
    <t>Structures and Improvements</t>
  </si>
  <si>
    <t>Collecting and Impounding Reservoirs</t>
  </si>
  <si>
    <t>Wells and Springs</t>
  </si>
  <si>
    <t>Infiltration Galleries and Tunnels</t>
  </si>
  <si>
    <t>Supply Mains</t>
  </si>
  <si>
    <t>Power Generation Equipment</t>
  </si>
  <si>
    <t>Pumping Equipment</t>
  </si>
  <si>
    <t>Water Treatment Equipment</t>
  </si>
  <si>
    <t>Distribution Reservoirs and Standpipes</t>
  </si>
  <si>
    <t>Transmission and Distribution Mains</t>
  </si>
  <si>
    <t>Services</t>
  </si>
  <si>
    <t>Meters and Meter Installations</t>
  </si>
  <si>
    <t>Hydrants</t>
  </si>
  <si>
    <t>Backflow Prevention Devices</t>
  </si>
  <si>
    <t>Other Plant and Miscellaneous Equipment</t>
  </si>
  <si>
    <t>Office Furniture and Equipment</t>
  </si>
  <si>
    <t>Transportation Equipment</t>
  </si>
  <si>
    <t>Stores Equipment</t>
  </si>
  <si>
    <t>Laboratory Equipment</t>
  </si>
  <si>
    <t>Power Operated Equipment</t>
  </si>
  <si>
    <t>Communication Equipment</t>
  </si>
  <si>
    <t>Miscellaneous Equipment</t>
  </si>
  <si>
    <t>TOTAL CURRENT LIABILITIES:</t>
  </si>
  <si>
    <t>TOTAL LONG-TERM LIABILITIES:</t>
  </si>
  <si>
    <t>TOTAL DEFERRED CREDITS:</t>
  </si>
  <si>
    <t>TOTAL OPERATING RESERVES:</t>
  </si>
  <si>
    <t>TOTAL ACCUMULATED DEFERRED INCOME TAXES:</t>
  </si>
  <si>
    <t>TOTAL LIABILITIES:</t>
  </si>
  <si>
    <t>TOTAL STOCKHOLDERS' EQUITY:</t>
  </si>
  <si>
    <t>TOTAL LIABILITIES and STOCKHOLDERS' EQUITY:</t>
  </si>
  <si>
    <t>TOTAL CURRENT ASSETS:</t>
  </si>
  <si>
    <t>TOTAL LONG-TERM ASSETS:</t>
  </si>
  <si>
    <t>TOTAL OTHER PROPERTY and INVESTMENTS:</t>
  </si>
  <si>
    <t>TOTAL ASSETS:</t>
  </si>
  <si>
    <t>TOTAL DEFERRED DEBITS:</t>
  </si>
  <si>
    <t>NET PROFIT / (LOSS):</t>
  </si>
  <si>
    <t>The Utah Public Service Commission Rules R746-330(4)(5) requires that the books and records maintained by the utility must comply with the systems of accounts established for Class A Water Utilities prepared by the National Association of Regulatory Commissioners ("NARUC"). The account numbers listed in the accompanying Annual Report are NARUC account numbers.  If the company uses a different account numbering system, please attach an explanation along with a cross-reference from the company's account numbers to the NARUC account numbers.</t>
  </si>
  <si>
    <t>Gallons of Water Sold: Metered &amp; Unmetered *</t>
  </si>
  <si>
    <t>R746-400-7. Confidentiality.</t>
  </si>
  <si>
    <t>, on our oath servally say that the</t>
  </si>
  <si>
    <t>foregoing report has been prepared, under our direction, from the original books, papers and</t>
  </si>
  <si>
    <t>records of said Company, that we have carefully examined the same, and declare the same to</t>
  </si>
  <si>
    <t>(Signature Line) Name, Title and Date</t>
  </si>
  <si>
    <t>References to returns of former years or to other reports should not take the place of required entries except as specifically instructed by the PSC.</t>
  </si>
  <si>
    <t>Non-Depreciable</t>
  </si>
  <si>
    <t>Depreciable</t>
  </si>
  <si>
    <t>Lakes, Rivers, and Other Intakes</t>
  </si>
  <si>
    <t>Tools, Shop and Garage Equipment</t>
  </si>
  <si>
    <t>Other Tangible Plant</t>
  </si>
  <si>
    <t>Beginning Asset Balance</t>
  </si>
  <si>
    <t>Ending Asset Balance</t>
  </si>
  <si>
    <t>Water Rights</t>
  </si>
  <si>
    <t>Land and Land Rights and Water Rights</t>
  </si>
  <si>
    <t>Prior Year's Accumulated Depreciation</t>
  </si>
  <si>
    <t>Utility Plant in Service</t>
  </si>
  <si>
    <r>
      <t xml:space="preserve">Accumulated Provision for Uncollectible Accounts - </t>
    </r>
    <r>
      <rPr>
        <b/>
        <sz val="12"/>
        <rFont val="Times New Roman"/>
        <family val="1"/>
      </rPr>
      <t>(Credit)</t>
    </r>
  </si>
  <si>
    <r>
      <t>Provision For Deferred Income Taxes - (</t>
    </r>
    <r>
      <rPr>
        <b/>
        <sz val="12"/>
        <rFont val="Times New Roman"/>
        <family val="1"/>
      </rPr>
      <t>Credit)</t>
    </r>
  </si>
  <si>
    <r>
      <rPr>
        <u val="single"/>
        <sz val="12"/>
        <rFont val="Times New Roman"/>
        <family val="1"/>
      </rPr>
      <t>LESS:</t>
    </r>
    <r>
      <rPr>
        <sz val="12"/>
        <rFont val="Times New Roman"/>
        <family val="1"/>
      </rPr>
      <t xml:space="preserve"> Accum. Amort. Utility Plant Acquisition Adjustments</t>
    </r>
  </si>
  <si>
    <r>
      <rPr>
        <u val="single"/>
        <sz val="12"/>
        <color indexed="8"/>
        <rFont val="Times New Roman"/>
        <family val="1"/>
      </rPr>
      <t>LESS:</t>
    </r>
    <r>
      <rPr>
        <sz val="12"/>
        <color indexed="8"/>
        <rFont val="Times New Roman"/>
        <family val="1"/>
      </rPr>
      <t xml:space="preserve"> Accumulated Depreciation on Non-Utility Property</t>
    </r>
  </si>
  <si>
    <r>
      <t xml:space="preserve">Provision For Deferred Income Taxes- </t>
    </r>
    <r>
      <rPr>
        <b/>
        <sz val="12"/>
        <color indexed="8"/>
        <rFont val="Times New Roman"/>
        <family val="1"/>
      </rPr>
      <t>(CREDIT)</t>
    </r>
  </si>
  <si>
    <t>Date of original organization of utility:</t>
  </si>
  <si>
    <t>Number of Connections Allowed by CPCN:</t>
  </si>
  <si>
    <r>
      <t>Depreciation Rate</t>
    </r>
    <r>
      <rPr>
        <sz val="12"/>
        <color indexed="10"/>
        <rFont val="Times New Roman"/>
        <family val="1"/>
      </rPr>
      <t xml:space="preserve"> **</t>
    </r>
  </si>
  <si>
    <t>Assets and Depreciation Schedule</t>
  </si>
  <si>
    <t>104a</t>
  </si>
  <si>
    <t>104b</t>
  </si>
  <si>
    <t>Other Miscellaneous Expenses Not Classified</t>
  </si>
  <si>
    <t>Amortizable</t>
  </si>
  <si>
    <r>
      <t>****</t>
    </r>
    <r>
      <rPr>
        <sz val="12"/>
        <rFont val="Times New Roman"/>
        <family val="1"/>
      </rPr>
      <t xml:space="preserve"> Please give detailed information for any change listed on the detail page provided below.</t>
    </r>
  </si>
  <si>
    <t>Detailed Information Page</t>
  </si>
  <si>
    <t>Contribution Retired            Sold</t>
  </si>
  <si>
    <t>Purchased</t>
  </si>
  <si>
    <t>Retired</t>
  </si>
  <si>
    <t>Sold</t>
  </si>
  <si>
    <t>Please Select</t>
  </si>
  <si>
    <t>Contibution</t>
  </si>
  <si>
    <t>Date of Transaction</t>
  </si>
  <si>
    <t>Dollar Amount</t>
  </si>
  <si>
    <t>Purchased Retired            Sold</t>
  </si>
  <si>
    <t>Please provide a brief description of MAJOR activies which have occurred during the year which will have material effect on operations, such as rate changes, or changes in plant or operating practices:</t>
  </si>
  <si>
    <t>ACCOUNTING INFORMATION INPUT PAGE</t>
  </si>
  <si>
    <r>
      <t xml:space="preserve">Additions to Assets </t>
    </r>
    <r>
      <rPr>
        <b/>
        <sz val="12"/>
        <color indexed="10"/>
        <rFont val="Times New Roman"/>
        <family val="1"/>
      </rPr>
      <t>*</t>
    </r>
  </si>
  <si>
    <t>Retirement / Deletions to Assets *</t>
  </si>
  <si>
    <r>
      <t xml:space="preserve">*          </t>
    </r>
    <r>
      <rPr>
        <sz val="12"/>
        <rFont val="Times New Roman"/>
        <family val="1"/>
      </rPr>
      <t xml:space="preserve"> Please give detailed information for any change listed on the detail page provided below.</t>
    </r>
  </si>
  <si>
    <r>
      <rPr>
        <sz val="12"/>
        <color indexed="10"/>
        <rFont val="Times New Roman"/>
        <family val="1"/>
      </rPr>
      <t>*</t>
    </r>
    <r>
      <rPr>
        <b/>
        <sz val="12"/>
        <color indexed="10"/>
        <rFont val="Times New Roman"/>
        <family val="1"/>
      </rPr>
      <t>*</t>
    </r>
    <r>
      <rPr>
        <sz val="12"/>
        <color indexed="10"/>
        <rFont val="Times New Roman"/>
        <family val="1"/>
      </rPr>
      <t xml:space="preserve">       </t>
    </r>
    <r>
      <rPr>
        <sz val="12"/>
        <rFont val="Times New Roman"/>
        <family val="1"/>
      </rPr>
      <t xml:space="preserve"> The Depreciation Rate is calculated based on the Averages Service Life and any applicable Net Salvage Value per R746-332</t>
    </r>
  </si>
  <si>
    <r>
      <rPr>
        <b/>
        <sz val="12"/>
        <color indexed="10"/>
        <rFont val="Times New Roman"/>
        <family val="1"/>
      </rPr>
      <t xml:space="preserve">***   </t>
    </r>
    <r>
      <rPr>
        <sz val="12"/>
        <color indexed="8"/>
        <rFont val="Times New Roman"/>
        <family val="1"/>
      </rPr>
      <t xml:space="preserve">   Please be aware that once an asset is fully depreciated it can no longer be depreciated.  </t>
    </r>
  </si>
  <si>
    <r>
      <rPr>
        <b/>
        <sz val="12"/>
        <color indexed="10"/>
        <rFont val="Times New Roman"/>
        <family val="1"/>
      </rPr>
      <t>****</t>
    </r>
    <r>
      <rPr>
        <sz val="12"/>
        <color indexed="8"/>
        <rFont val="Times New Roman"/>
        <family val="1"/>
      </rPr>
      <t xml:space="preserve">   Totals are transferred to Account Information (INPUT) page associated with account number shown beneath total.</t>
    </r>
  </si>
  <si>
    <r>
      <t xml:space="preserve">TOTALS (less Land and Water Rights) </t>
    </r>
    <r>
      <rPr>
        <b/>
        <sz val="12"/>
        <color indexed="10"/>
        <rFont val="Times New Roman"/>
        <family val="1"/>
      </rPr>
      <t>****</t>
    </r>
  </si>
  <si>
    <r>
      <t xml:space="preserve">Retirement / Deletions to Assets </t>
    </r>
    <r>
      <rPr>
        <b/>
        <sz val="12"/>
        <color indexed="10"/>
        <rFont val="Times New Roman"/>
        <family val="1"/>
      </rPr>
      <t>*</t>
    </r>
  </si>
  <si>
    <t>*</t>
  </si>
  <si>
    <r>
      <rPr>
        <sz val="12"/>
        <color indexed="10"/>
        <rFont val="Times New Roman"/>
        <family val="1"/>
      </rPr>
      <t xml:space="preserve">** </t>
    </r>
    <r>
      <rPr>
        <sz val="12"/>
        <rFont val="Times New Roman"/>
        <family val="1"/>
      </rPr>
      <t>Miscellaneous Expense</t>
    </r>
  </si>
  <si>
    <r>
      <rPr>
        <b/>
        <i/>
        <sz val="12"/>
        <color indexed="10"/>
        <rFont val="Times New Roman"/>
        <family val="1"/>
      </rPr>
      <t xml:space="preserve">** </t>
    </r>
    <r>
      <rPr>
        <b/>
        <i/>
        <sz val="12"/>
        <rFont val="Times New Roman"/>
        <family val="1"/>
      </rPr>
      <t xml:space="preserve">NOTE - </t>
    </r>
    <r>
      <rPr>
        <sz val="12"/>
        <rFont val="Times New Roman"/>
        <family val="1"/>
      </rPr>
      <t>If you have values (i.e expenses ) that are still not endered or unidentified here, please refer to accounts above.</t>
    </r>
  </si>
  <si>
    <t>Beginning Balance</t>
  </si>
  <si>
    <t>Ending Balance</t>
  </si>
  <si>
    <t>Amounts in these cells are forwarded from "Assests and Depreciation (INPUT)"</t>
  </si>
  <si>
    <t>Amounts in these cells are forwarded from "Contribution in Aid (INPUT)"</t>
  </si>
  <si>
    <r>
      <t xml:space="preserve">Reserves for Capital Improvements </t>
    </r>
    <r>
      <rPr>
        <b/>
        <sz val="12"/>
        <rFont val="Times New Roman"/>
        <family val="1"/>
      </rPr>
      <t>(Beginning Balance)</t>
    </r>
  </si>
  <si>
    <r>
      <t xml:space="preserve">Reserves for Capital Improvements </t>
    </r>
    <r>
      <rPr>
        <b/>
        <sz val="12"/>
        <rFont val="Times New Roman"/>
        <family val="1"/>
      </rPr>
      <t>(Ending Balance)</t>
    </r>
  </si>
  <si>
    <t>**</t>
  </si>
  <si>
    <t>NARUC
Acct No.</t>
  </si>
  <si>
    <t>(d)</t>
  </si>
  <si>
    <t>Revenues</t>
  </si>
  <si>
    <r>
      <t xml:space="preserve">*         </t>
    </r>
    <r>
      <rPr>
        <sz val="12"/>
        <rFont val="Times New Roman"/>
        <family val="1"/>
      </rPr>
      <t xml:space="preserve"> Please give detailed information for any change listed on the detail page provided below.</t>
    </r>
  </si>
  <si>
    <t>RESERVE CAPITAL ACCOUNT INPUT PAGE</t>
  </si>
  <si>
    <t xml:space="preserve">Total Withdrawals (Expenditures)      </t>
  </si>
  <si>
    <r>
      <t xml:space="preserve">Deposits (System Fees) </t>
    </r>
    <r>
      <rPr>
        <b/>
        <sz val="12"/>
        <color indexed="10"/>
        <rFont val="Times New Roman"/>
        <family val="1"/>
      </rPr>
      <t xml:space="preserve">*                    </t>
    </r>
    <r>
      <rPr>
        <b/>
        <i/>
        <sz val="12"/>
        <color indexed="10"/>
        <rFont val="Times New Roman"/>
        <family val="1"/>
      </rPr>
      <t xml:space="preserve"> </t>
    </r>
    <r>
      <rPr>
        <b/>
        <i/>
        <sz val="12"/>
        <rFont val="Times New Roman"/>
        <family val="1"/>
      </rPr>
      <t xml:space="preserve"> (See Input section below ===&gt;)</t>
    </r>
  </si>
  <si>
    <t>Messages and Reminders</t>
  </si>
  <si>
    <t>(NEGATIVE)</t>
  </si>
  <si>
    <t>Total Revenue (income)</t>
  </si>
  <si>
    <t>Total Expenses</t>
  </si>
  <si>
    <t>OTHER EXPENSES AND INCOME</t>
  </si>
  <si>
    <t>Other Accounts Receivable</t>
  </si>
  <si>
    <t>Notes Receivable</t>
  </si>
  <si>
    <t>Accounts Receivable from Associated Companies</t>
  </si>
  <si>
    <t>Notes Receivable from Associated Companies</t>
  </si>
  <si>
    <t>Accounts Payable to Associated Companies</t>
  </si>
  <si>
    <t>Water Resource Conservation Expense</t>
  </si>
  <si>
    <r>
      <rPr>
        <b/>
        <i/>
        <sz val="12"/>
        <color indexed="8"/>
        <rFont val="Times New Roman"/>
        <family val="1"/>
      </rPr>
      <t xml:space="preserve">A. Public Information </t>
    </r>
    <r>
      <rPr>
        <sz val="12"/>
        <color indexed="8"/>
        <rFont val="Times New Roman"/>
        <family val="1"/>
      </rPr>
      <t xml:space="preserve">— Reports filed pursuant to this rule shall be considered public information unless otherwise provided. </t>
    </r>
  </si>
  <si>
    <r>
      <rPr>
        <b/>
        <i/>
        <sz val="12"/>
        <color indexed="8"/>
        <rFont val="Times New Roman"/>
        <family val="1"/>
      </rPr>
      <t xml:space="preserve">B. Protected Documents </t>
    </r>
    <r>
      <rPr>
        <sz val="12"/>
        <color indexed="8"/>
        <rFont val="Times New Roman"/>
        <family val="1"/>
      </rPr>
      <t>— If a reporting entity desires that any report, copy or document, or any portion thereof, required by this rule, be treated in any manner other than as public information, it shall comply with the provisions of the Government Records Access and Management Act, Title 63G, Chapter 2, and provide a written claim of confidentiality and the reasons supporting that claim. If the records, or portions thereof, are classified as protected under GRAMA, the Division shall maintain the confidential reports in a separate file and disclosure to anyone outside of the Commission, its staff, the Division, and the staff of the Committee of Consumer Services, shall only be as allowed by GRAMA.</t>
    </r>
  </si>
  <si>
    <r>
      <t xml:space="preserve">In the DATA areas on the following pages, please input the requested information in the green highlighted areas.  The spreadsheet has been programmed to perform all the necessary calculations. </t>
    </r>
    <r>
      <rPr>
        <b/>
        <u val="single"/>
        <sz val="12"/>
        <color indexed="8"/>
        <rFont val="Times New Roman"/>
        <family val="1"/>
      </rPr>
      <t>Non-highlighted areas are LOCKED and cannot be accessed by the user.</t>
    </r>
  </si>
  <si>
    <r>
      <t xml:space="preserve">Please input all numbers as </t>
    </r>
    <r>
      <rPr>
        <b/>
        <i/>
        <u val="single"/>
        <sz val="12"/>
        <color indexed="8"/>
        <rFont val="Times New Roman"/>
        <family val="1"/>
      </rPr>
      <t>POSITIVE.</t>
    </r>
  </si>
  <si>
    <r>
      <t xml:space="preserve">If the amount to be input is zero, then input a zero. </t>
    </r>
    <r>
      <rPr>
        <b/>
        <u val="single"/>
        <sz val="12"/>
        <color indexed="8"/>
        <rFont val="Times New Roman"/>
        <family val="1"/>
      </rPr>
      <t>Do not put a hyphen.</t>
    </r>
  </si>
  <si>
    <t>Irrigation Customers - Metered Sales</t>
  </si>
  <si>
    <t>Irrigation Customers - Flat Rate Sales</t>
  </si>
  <si>
    <t>Other Saels to Public Authorities</t>
  </si>
  <si>
    <t>Balance Sheet Check Figures</t>
  </si>
  <si>
    <t>Income Statement</t>
  </si>
  <si>
    <t xml:space="preserve">Assets  </t>
  </si>
  <si>
    <t xml:space="preserve">   Income</t>
  </si>
  <si>
    <t xml:space="preserve">Liabilities  </t>
  </si>
  <si>
    <t xml:space="preserve">   Expense</t>
  </si>
  <si>
    <t xml:space="preserve">Equity  </t>
  </si>
  <si>
    <t xml:space="preserve">   Net Profit / (Loss)</t>
  </si>
  <si>
    <t xml:space="preserve">Total - (Assets - (Liabilities+Equity))  </t>
  </si>
  <si>
    <t>of Property Held for Future Use</t>
  </si>
  <si>
    <r>
      <t>Amounts in</t>
    </r>
    <r>
      <rPr>
        <sz val="12"/>
        <color indexed="10"/>
        <rFont val="Times New Roman"/>
        <family val="1"/>
      </rPr>
      <t xml:space="preserve"> </t>
    </r>
    <r>
      <rPr>
        <b/>
        <u val="single"/>
        <sz val="12"/>
        <color indexed="10"/>
        <rFont val="Times New Roman"/>
        <family val="1"/>
      </rPr>
      <t>this years cel</t>
    </r>
    <r>
      <rPr>
        <sz val="12"/>
        <color indexed="10"/>
        <rFont val="Times New Roman"/>
        <family val="1"/>
      </rPr>
      <t xml:space="preserve">l </t>
    </r>
    <r>
      <rPr>
        <sz val="12"/>
        <rFont val="Times New Roman"/>
        <family val="1"/>
      </rPr>
      <t>are forwarded from "Customers &amp; Water Sold (INPUT)"</t>
    </r>
  </si>
  <si>
    <t>Amounts in these cells are forwarded from "Customers &amp; Water Sold (INPUT)"</t>
  </si>
  <si>
    <t>Contractual Services - Testing &amp; Lab Fees</t>
  </si>
  <si>
    <t>635a</t>
  </si>
  <si>
    <t>Contractual Services - Water Sampling</t>
  </si>
  <si>
    <t>635b</t>
  </si>
  <si>
    <t>Contractual Services - Water System Maintenance</t>
  </si>
  <si>
    <t>Contractual Services - Water System Repairs</t>
  </si>
  <si>
    <t>Contractual Services - Connection Expenses</t>
  </si>
  <si>
    <t>Contractual Services - Billing</t>
  </si>
  <si>
    <t xml:space="preserve">          Please give detailed list</t>
  </si>
  <si>
    <t>Month</t>
  </si>
  <si>
    <t># of Connections</t>
  </si>
  <si>
    <t>Date Deposited</t>
  </si>
  <si>
    <t>Total</t>
  </si>
  <si>
    <t>January</t>
  </si>
  <si>
    <t xml:space="preserve">   EXAMPLE</t>
  </si>
  <si>
    <t>Interest Received On Account</t>
  </si>
  <si>
    <t>EXAMPLE: February 17, 2011 - New roof for pump house number 2 on the northwest corner of the water service area</t>
  </si>
  <si>
    <t>Balance Check</t>
  </si>
  <si>
    <t xml:space="preserve">Income  </t>
  </si>
  <si>
    <t xml:space="preserve">Expenses  </t>
  </si>
  <si>
    <t xml:space="preserve">Net Profit / (Loss)  </t>
  </si>
  <si>
    <t>Amortization Expense:</t>
  </si>
  <si>
    <t>NOTES</t>
  </si>
  <si>
    <t>272 &amp; 406</t>
  </si>
  <si>
    <t>Deposots - Reserves for Capital Improvements</t>
  </si>
  <si>
    <t>Amounts in these cells are forwarded from "Reserve Capital Acct (INPUT)"</t>
  </si>
  <si>
    <r>
      <t xml:space="preserve">Please enter all inputs as </t>
    </r>
    <r>
      <rPr>
        <b/>
        <u val="single"/>
        <sz val="12"/>
        <rFont val="Times New Roman"/>
        <family val="1"/>
      </rPr>
      <t>POSITIVE</t>
    </r>
    <r>
      <rPr>
        <b/>
        <sz val="12"/>
        <rFont val="Times New Roman"/>
        <family val="1"/>
      </rPr>
      <t xml:space="preserve"> numbers.</t>
    </r>
  </si>
  <si>
    <t>Input Amounts for the Previous Year</t>
  </si>
  <si>
    <t>Input Amounts for the Report Year</t>
  </si>
  <si>
    <t xml:space="preserve">Increase or (Decrease)             </t>
  </si>
  <si>
    <r>
      <t xml:space="preserve">Utility Plant in Service </t>
    </r>
    <r>
      <rPr>
        <sz val="10"/>
        <color indexed="30"/>
        <rFont val="Times New Roman"/>
        <family val="1"/>
      </rPr>
      <t>(Input Amounts forwarded)</t>
    </r>
  </si>
  <si>
    <t>Accumulated Depreciation</t>
  </si>
  <si>
    <r>
      <t>of Utility Plant in Service</t>
    </r>
    <r>
      <rPr>
        <b/>
        <sz val="12"/>
        <color indexed="10"/>
        <rFont val="Times New Roman"/>
        <family val="1"/>
      </rPr>
      <t xml:space="preserve"> </t>
    </r>
    <r>
      <rPr>
        <b/>
        <sz val="10"/>
        <color indexed="10"/>
        <rFont val="Times New Roman"/>
        <family val="1"/>
      </rPr>
      <t xml:space="preserve"> </t>
    </r>
    <r>
      <rPr>
        <sz val="10"/>
        <color indexed="30"/>
        <rFont val="Times New Roman"/>
        <family val="1"/>
      </rPr>
      <t xml:space="preserve"> (Input Amounts forwarded)</t>
    </r>
  </si>
  <si>
    <t xml:space="preserve">of Utility Plant Leased to Others </t>
  </si>
  <si>
    <r>
      <t>Deposits - Reserves for Capital Improvements</t>
    </r>
    <r>
      <rPr>
        <sz val="10"/>
        <color indexed="10"/>
        <rFont val="Times New Roman"/>
        <family val="1"/>
      </rPr>
      <t xml:space="preserve"> </t>
    </r>
    <r>
      <rPr>
        <sz val="10"/>
        <color indexed="30"/>
        <rFont val="Times New Roman"/>
        <family val="1"/>
      </rPr>
      <t>(Input Amounts forwarded)</t>
    </r>
  </si>
  <si>
    <r>
      <t xml:space="preserve">Contributions in Aid of Construction </t>
    </r>
    <r>
      <rPr>
        <sz val="10"/>
        <color indexed="30"/>
        <rFont val="Times New Roman"/>
        <family val="1"/>
      </rPr>
      <t>(Input Amounts forwarded)</t>
    </r>
  </si>
  <si>
    <r>
      <t xml:space="preserve">Land and Land Rights and Water Rights </t>
    </r>
    <r>
      <rPr>
        <sz val="10"/>
        <color indexed="30"/>
        <rFont val="Times New Roman"/>
        <family val="1"/>
      </rPr>
      <t>(Input Amounts forwarded)</t>
    </r>
  </si>
  <si>
    <r>
      <t>Depreciation Expenses</t>
    </r>
    <r>
      <rPr>
        <sz val="10"/>
        <rFont val="Times New Roman"/>
        <family val="1"/>
      </rPr>
      <t xml:space="preserve"> </t>
    </r>
    <r>
      <rPr>
        <sz val="10"/>
        <color indexed="30"/>
        <rFont val="Times New Roman"/>
        <family val="1"/>
      </rPr>
      <t xml:space="preserve">(Input Amount forwarded </t>
    </r>
    <r>
      <rPr>
        <b/>
        <i/>
        <u val="single"/>
        <sz val="10"/>
        <color indexed="30"/>
        <rFont val="Times New Roman"/>
        <family val="1"/>
      </rPr>
      <t>This Years Amounts</t>
    </r>
    <r>
      <rPr>
        <sz val="10"/>
        <color indexed="30"/>
        <rFont val="Times New Roman"/>
        <family val="1"/>
      </rPr>
      <t xml:space="preserve"> only)</t>
    </r>
  </si>
  <si>
    <t>Unmetered Water Revenue</t>
  </si>
  <si>
    <r>
      <t>Unmetered Residential Customers</t>
    </r>
    <r>
      <rPr>
        <sz val="12"/>
        <color indexed="10"/>
        <rFont val="Times New Roman"/>
        <family val="1"/>
      </rPr>
      <t xml:space="preserve"> </t>
    </r>
    <r>
      <rPr>
        <sz val="10"/>
        <color indexed="30"/>
        <rFont val="Times New Roman"/>
        <family val="1"/>
      </rPr>
      <t>(Input Amounts forwarded)</t>
    </r>
  </si>
  <si>
    <r>
      <t>Unmetered Commercial Customers</t>
    </r>
    <r>
      <rPr>
        <i/>
        <sz val="12"/>
        <color indexed="30"/>
        <rFont val="Times New Roman"/>
        <family val="1"/>
      </rPr>
      <t xml:space="preserve"> </t>
    </r>
    <r>
      <rPr>
        <sz val="10"/>
        <color indexed="30"/>
        <rFont val="Times New Roman"/>
        <family val="1"/>
      </rPr>
      <t>(Input Amounts forwarded)</t>
    </r>
  </si>
  <si>
    <r>
      <t>Unmetered Industrial Customers</t>
    </r>
    <r>
      <rPr>
        <sz val="10"/>
        <color indexed="10"/>
        <rFont val="Times New Roman"/>
        <family val="1"/>
      </rPr>
      <t xml:space="preserve"> </t>
    </r>
    <r>
      <rPr>
        <sz val="10"/>
        <color indexed="30"/>
        <rFont val="Times New Roman"/>
        <family val="1"/>
      </rPr>
      <t>(Input Amounts forwarded)</t>
    </r>
  </si>
  <si>
    <r>
      <t xml:space="preserve">Unmetered Public Authorities </t>
    </r>
    <r>
      <rPr>
        <sz val="10"/>
        <color indexed="30"/>
        <rFont val="Times New Roman"/>
        <family val="1"/>
      </rPr>
      <t>(Input Amounts forwarded)</t>
    </r>
  </si>
  <si>
    <r>
      <t>Unmetered Multiple Family Dwellings</t>
    </r>
    <r>
      <rPr>
        <sz val="12"/>
        <color indexed="40"/>
        <rFont val="Times New Roman"/>
        <family val="1"/>
      </rPr>
      <t xml:space="preserve"> </t>
    </r>
    <r>
      <rPr>
        <sz val="10"/>
        <color indexed="30"/>
        <rFont val="Times New Roman"/>
        <family val="1"/>
      </rPr>
      <t>(Input Amounts forwarded)</t>
    </r>
  </si>
  <si>
    <r>
      <t>Unmetered Sales - Other</t>
    </r>
    <r>
      <rPr>
        <i/>
        <sz val="10"/>
        <rFont val="Times New Roman"/>
        <family val="1"/>
      </rPr>
      <t xml:space="preserve"> </t>
    </r>
    <r>
      <rPr>
        <sz val="10"/>
        <color indexed="30"/>
        <rFont val="Times New Roman"/>
        <family val="1"/>
      </rPr>
      <t>(Input Amounts forwarded)</t>
    </r>
  </si>
  <si>
    <r>
      <t>Stand-by and/or System Fees</t>
    </r>
    <r>
      <rPr>
        <sz val="12"/>
        <rFont val="Times New Roman"/>
        <family val="1"/>
      </rPr>
      <t xml:space="preserve"> </t>
    </r>
    <r>
      <rPr>
        <sz val="10"/>
        <color indexed="30"/>
        <rFont val="Times New Roman"/>
        <family val="1"/>
      </rPr>
      <t>(Input Amounts forwarded)</t>
    </r>
  </si>
  <si>
    <t xml:space="preserve">Metered Water Revenue </t>
  </si>
  <si>
    <r>
      <t xml:space="preserve">Metered Residential Customers </t>
    </r>
    <r>
      <rPr>
        <sz val="10"/>
        <color indexed="30"/>
        <rFont val="Times New Roman"/>
        <family val="1"/>
      </rPr>
      <t>(Input Amounts forwarded)</t>
    </r>
  </si>
  <si>
    <r>
      <t>Metered Commercial Customers</t>
    </r>
    <r>
      <rPr>
        <i/>
        <sz val="12"/>
        <color indexed="30"/>
        <rFont val="Times New Roman"/>
        <family val="1"/>
      </rPr>
      <t xml:space="preserve"> </t>
    </r>
    <r>
      <rPr>
        <sz val="10"/>
        <color indexed="30"/>
        <rFont val="Times New Roman"/>
        <family val="1"/>
      </rPr>
      <t>(Input Amounts forwarded)</t>
    </r>
  </si>
  <si>
    <r>
      <t>Metered Industrial Customers</t>
    </r>
    <r>
      <rPr>
        <i/>
        <sz val="12"/>
        <color indexed="10"/>
        <rFont val="Times New Roman"/>
        <family val="1"/>
      </rPr>
      <t xml:space="preserve"> </t>
    </r>
    <r>
      <rPr>
        <sz val="10"/>
        <color indexed="30"/>
        <rFont val="Times New Roman"/>
        <family val="1"/>
      </rPr>
      <t>(Input Amounts forwarded)</t>
    </r>
  </si>
  <si>
    <r>
      <t xml:space="preserve">Metered Public Authorities </t>
    </r>
    <r>
      <rPr>
        <sz val="10"/>
        <color indexed="30"/>
        <rFont val="Times New Roman"/>
        <family val="1"/>
      </rPr>
      <t>(Input Amounts forwarded)</t>
    </r>
  </si>
  <si>
    <r>
      <t>Metered Multiple Family Dwellings</t>
    </r>
    <r>
      <rPr>
        <sz val="12"/>
        <color indexed="10"/>
        <rFont val="Times New Roman"/>
        <family val="1"/>
      </rPr>
      <t xml:space="preserve"> </t>
    </r>
    <r>
      <rPr>
        <sz val="10"/>
        <color indexed="30"/>
        <rFont val="Times New Roman"/>
        <family val="1"/>
      </rPr>
      <t>(Input Amounts forwarded)</t>
    </r>
  </si>
  <si>
    <r>
      <t xml:space="preserve">Metered Sales - Other </t>
    </r>
    <r>
      <rPr>
        <sz val="10"/>
        <color indexed="30"/>
        <rFont val="Times New Roman"/>
        <family val="1"/>
      </rPr>
      <t>(Input Amounts forwarded)</t>
    </r>
  </si>
  <si>
    <r>
      <t>Fire protection customers</t>
    </r>
    <r>
      <rPr>
        <sz val="12"/>
        <color indexed="10"/>
        <rFont val="Times New Roman"/>
        <family val="1"/>
      </rPr>
      <t xml:space="preserve"> </t>
    </r>
    <r>
      <rPr>
        <sz val="10"/>
        <color indexed="30"/>
        <rFont val="Times New Roman"/>
        <family val="1"/>
      </rPr>
      <t>(Input Amounts forwarded)</t>
    </r>
  </si>
  <si>
    <r>
      <t>Other Sales to Public Authorities</t>
    </r>
    <r>
      <rPr>
        <sz val="12"/>
        <color indexed="10"/>
        <rFont val="Times New Roman"/>
        <family val="1"/>
      </rPr>
      <t xml:space="preserve"> </t>
    </r>
    <r>
      <rPr>
        <sz val="10"/>
        <color indexed="30"/>
        <rFont val="Times New Roman"/>
        <family val="1"/>
      </rPr>
      <t>(Input Amounts forwarded)</t>
    </r>
  </si>
  <si>
    <r>
      <t>Sales to Irrigation Customers</t>
    </r>
    <r>
      <rPr>
        <sz val="12"/>
        <color indexed="10"/>
        <rFont val="Times New Roman"/>
        <family val="1"/>
      </rPr>
      <t xml:space="preserve"> </t>
    </r>
  </si>
  <si>
    <r>
      <t xml:space="preserve">Metered Sales to Irrigation Customers </t>
    </r>
    <r>
      <rPr>
        <sz val="10"/>
        <color indexed="30"/>
        <rFont val="Times New Roman"/>
        <family val="1"/>
      </rPr>
      <t>(Input Amounts forwarded)</t>
    </r>
  </si>
  <si>
    <r>
      <t>Flat Rate Sales to Irrigation Customers</t>
    </r>
    <r>
      <rPr>
        <sz val="10"/>
        <color indexed="30"/>
        <rFont val="Times New Roman"/>
        <family val="1"/>
      </rPr>
      <t>(Input Amounts forwarded)</t>
    </r>
  </si>
  <si>
    <r>
      <t xml:space="preserve">Sales for Resale Customers </t>
    </r>
    <r>
      <rPr>
        <sz val="10"/>
        <color indexed="30"/>
        <rFont val="Times New Roman"/>
        <family val="1"/>
      </rPr>
      <t>(Input Amounts forwarded)</t>
    </r>
  </si>
  <si>
    <t>Miscellaneous Repairs</t>
  </si>
  <si>
    <t>Enter Amounts for Current Report Year Only</t>
  </si>
  <si>
    <t>Previous Year</t>
  </si>
  <si>
    <t>Report Year</t>
  </si>
  <si>
    <r>
      <t xml:space="preserve">Report Year's Depreciation Expense </t>
    </r>
    <r>
      <rPr>
        <b/>
        <sz val="12"/>
        <color indexed="10"/>
        <rFont val="Times New Roman"/>
        <family val="1"/>
      </rPr>
      <t>***</t>
    </r>
  </si>
  <si>
    <t>Report Year's Accumulated Depreciation Ending Balance</t>
  </si>
  <si>
    <r>
      <t xml:space="preserve">Report Year's Amortization of CIAC </t>
    </r>
    <r>
      <rPr>
        <b/>
        <sz val="12"/>
        <color indexed="10"/>
        <rFont val="Times New Roman"/>
        <family val="1"/>
      </rPr>
      <t>***</t>
    </r>
  </si>
  <si>
    <t>Previous Year's Accumulated Amortization of CIAC</t>
  </si>
  <si>
    <t>Report Year's Accumulated Amortization of CIAC Ending Balance</t>
  </si>
  <si>
    <r>
      <rPr>
        <sz val="12"/>
        <color indexed="10"/>
        <rFont val="Times New Roman"/>
        <family val="1"/>
      </rPr>
      <t>*</t>
    </r>
    <r>
      <rPr>
        <b/>
        <sz val="12"/>
        <color indexed="10"/>
        <rFont val="Times New Roman"/>
        <family val="1"/>
      </rPr>
      <t>*</t>
    </r>
    <r>
      <rPr>
        <sz val="12"/>
        <color indexed="10"/>
        <rFont val="Times New Roman"/>
        <family val="1"/>
      </rPr>
      <t xml:space="preserve">       </t>
    </r>
    <r>
      <rPr>
        <sz val="12"/>
        <rFont val="Times New Roman"/>
        <family val="1"/>
      </rPr>
      <t xml:space="preserve"> The rate used to calculated the Amortization of CIAC is based on the Averages Service Life and any applicable Net Salvage Value per R746-332</t>
    </r>
  </si>
  <si>
    <r>
      <rPr>
        <b/>
        <sz val="12"/>
        <color indexed="10"/>
        <rFont val="Times New Roman"/>
        <family val="1"/>
      </rPr>
      <t xml:space="preserve">***   </t>
    </r>
    <r>
      <rPr>
        <sz val="12"/>
        <color indexed="8"/>
        <rFont val="Times New Roman"/>
        <family val="1"/>
      </rPr>
      <t xml:space="preserve">   Please be aware that once an asset is fully amortized it can no longer be amortized.  </t>
    </r>
  </si>
  <si>
    <r>
      <rPr>
        <b/>
        <sz val="12"/>
        <color indexed="10"/>
        <rFont val="Times New Roman"/>
        <family val="1"/>
      </rPr>
      <t>****</t>
    </r>
    <r>
      <rPr>
        <sz val="12"/>
        <color indexed="8"/>
        <rFont val="Times New Roman"/>
        <family val="1"/>
      </rPr>
      <t xml:space="preserve">    Totals are transferred to Account Information (INPUT) page associated with account number shown beneath total.</t>
    </r>
  </si>
  <si>
    <t>Previous Year's Dollar Amounts</t>
  </si>
  <si>
    <t>Report Year's Dollar Amounts</t>
  </si>
  <si>
    <t>Summary of Revenue and Expense from Annual Report for the Report Year:</t>
  </si>
  <si>
    <t>Deposits for - Reserves for Capital Improvements</t>
  </si>
  <si>
    <t>234.a</t>
  </si>
  <si>
    <t>Completed Construction Not Classified</t>
  </si>
  <si>
    <t>Accumulated Amortization</t>
  </si>
  <si>
    <t>of Utility Plant in Service</t>
  </si>
  <si>
    <t>of Utility Plant Leased to Others</t>
  </si>
  <si>
    <t>Other Utility Plant Adjustments</t>
  </si>
  <si>
    <t>Investment in Associated Companies</t>
  </si>
  <si>
    <t>Other Investments</t>
  </si>
  <si>
    <t>Sinking Funds</t>
  </si>
  <si>
    <t>Other Special Funds</t>
  </si>
  <si>
    <t>Working Funds</t>
  </si>
  <si>
    <t>Temporary Cash Investments</t>
  </si>
  <si>
    <t>Plant Material and Supplies</t>
  </si>
  <si>
    <t>Merchandise</t>
  </si>
  <si>
    <t>Other Material and Supplies</t>
  </si>
  <si>
    <t>Stores Expense</t>
  </si>
  <si>
    <t>Prepayment</t>
  </si>
  <si>
    <t>Accrued Interest and Dividends Receivable</t>
  </si>
  <si>
    <t>Rents Receivable</t>
  </si>
  <si>
    <t>Accrued Utility Revenues</t>
  </si>
  <si>
    <t>Unamortized Debt Discount and Expense</t>
  </si>
  <si>
    <t>Extraordinary Property Losses</t>
  </si>
  <si>
    <t>Common Stock Subscribed</t>
  </si>
  <si>
    <t>Common Stock Liability for Conversion</t>
  </si>
  <si>
    <t>Preferred Stock Subscribed</t>
  </si>
  <si>
    <t>Preferred Stock Liability for Conversion</t>
  </si>
  <si>
    <t>Premium on Capital Stock</t>
  </si>
  <si>
    <t>Reduction in Par on Stated Value of Capital Stock</t>
  </si>
  <si>
    <t>Gain on Resale or Cancellation of Reacquired Capital Stock</t>
  </si>
  <si>
    <t>Discount on Capital Stock</t>
  </si>
  <si>
    <t>Capital Stock Expense</t>
  </si>
  <si>
    <t>Appropriated Retained Earnings</t>
  </si>
  <si>
    <t>Reacquired Capital Stock</t>
  </si>
  <si>
    <t>Bonds</t>
  </si>
  <si>
    <t>Reacquired Bonds</t>
  </si>
  <si>
    <t>Advances from Associated Companies</t>
  </si>
  <si>
    <t>Accrued Dividends</t>
  </si>
  <si>
    <t>Matured Long-Term Debt</t>
  </si>
  <si>
    <t>Matured Interest</t>
  </si>
  <si>
    <t>Unamortized Premium on Debt</t>
  </si>
  <si>
    <t>Property Insurance Reserve</t>
  </si>
  <si>
    <t>Injuries and Damages Reserve</t>
  </si>
  <si>
    <t>Pensions and Benefits Reserve</t>
  </si>
  <si>
    <t>Income From Utility Plant Leased to Others</t>
  </si>
  <si>
    <t>Gains (Losses) From Disposition of Utility Property</t>
  </si>
  <si>
    <t>Forfeited Discounts</t>
  </si>
  <si>
    <t>Miscellaneous Service Revenue</t>
  </si>
  <si>
    <t>Rents From Water Property</t>
  </si>
  <si>
    <t>Interdepartmental Rents</t>
  </si>
  <si>
    <r>
      <rPr>
        <u val="single"/>
        <sz val="12"/>
        <color indexed="8"/>
        <rFont val="Times New Roman"/>
        <family val="1"/>
      </rPr>
      <t>LESS:</t>
    </r>
    <r>
      <rPr>
        <sz val="12"/>
        <color indexed="8"/>
        <rFont val="Times New Roman"/>
        <family val="1"/>
      </rPr>
      <t xml:space="preserve"> Accumulated Amortization</t>
    </r>
  </si>
  <si>
    <t>Select Company Size</t>
  </si>
  <si>
    <t xml:space="preserve">                                 </t>
  </si>
  <si>
    <t>12.</t>
  </si>
  <si>
    <t>13.</t>
  </si>
  <si>
    <t>Contact Inforamtion for Company Attorney:</t>
  </si>
  <si>
    <t>Contact Inforamtion for Company Accountant:</t>
  </si>
  <si>
    <t>Explanation of Input Columns</t>
  </si>
  <si>
    <t>Input Column Heading</t>
  </si>
  <si>
    <t>Explanation</t>
  </si>
  <si>
    <t xml:space="preserve">This is the original cost of the property to the person or entity first devoting it to public utility service.  Depreciation is accounted for separately and not deducted from this amount.  Furthermore, even if the fair market value of an asset increases, it is not appropriate to increase the recorded amount of that asset on the balance sheet.  </t>
  </si>
  <si>
    <t>Addition to Assets</t>
  </si>
  <si>
    <t>Additions to assets should be included as the original cost of the property.  Also, see above.</t>
  </si>
  <si>
    <t xml:space="preserve">Retirement or deletions are based on actual costs and are never more than the actual costs.  Any gains or losses from the sale or disposal of assets are not included here.  </t>
  </si>
  <si>
    <t xml:space="preserve">Prior Year’s Accumulated </t>
  </si>
  <si>
    <t xml:space="preserve">Please note: Once an asset is fully depreciated, this report will not allow any additional depreciation above and beyond the original costs.  </t>
  </si>
  <si>
    <t>This worksheet lists the company’s assets and calculates the Annual Depreciation Expense for the Report Year. Asset balances on this worksheet DO NOT include any adjustments for depreciation.</t>
  </si>
  <si>
    <t xml:space="preserve">This is the original cost of the property to the person or entity first devoting it to public utility service.  Also, even if the fair market value of an asset increases, it is not appropriate to increase the recorded amount of that asset on the balance sheet.  </t>
  </si>
  <si>
    <t>The is the original cost of the property.  Also, see above.</t>
  </si>
  <si>
    <t xml:space="preserve">Prior Year’s Accumulated Amortization of CIAC </t>
  </si>
  <si>
    <t>Retirement / Deletions to Assets</t>
  </si>
  <si>
    <r>
      <t xml:space="preserve">This amount can be found on your Annual Report’s prior year’s </t>
    </r>
    <r>
      <rPr>
        <b/>
        <sz val="12"/>
        <color indexed="8"/>
        <rFont val="Times New Roman"/>
        <family val="1"/>
      </rPr>
      <t>“Prior Year’s Accumulated Amortization of CIAC Ending Balance.”</t>
    </r>
  </si>
  <si>
    <t xml:space="preserve">Please note: Once a contributed asset is fully amortized, this report will not allow any additional amortization above and beyond the original costs.  </t>
  </si>
  <si>
    <t>This worksheet lists the company’s contributed assets and calculates the Annual Amortization of the CIAC for the Report Year. Asset balances on this worksheet DO NOT include any adjustments for CIAC.</t>
  </si>
  <si>
    <r>
      <t>Amortization of Utility Plant Acquisition Adjustments</t>
    </r>
  </si>
  <si>
    <r>
      <t>Amortization of C.I.A.C. Expense</t>
    </r>
    <r>
      <rPr>
        <i/>
        <sz val="12"/>
        <rFont val="Times New Roman"/>
        <family val="1"/>
      </rPr>
      <t xml:space="preserve"> </t>
    </r>
    <r>
      <rPr>
        <sz val="10"/>
        <color indexed="30"/>
        <rFont val="Times New Roman"/>
        <family val="1"/>
      </rPr>
      <t>(Input Amount Forwarded)</t>
    </r>
  </si>
  <si>
    <r>
      <rPr>
        <u val="single"/>
        <sz val="12"/>
        <color indexed="8"/>
        <rFont val="Times New Roman"/>
        <family val="1"/>
      </rPr>
      <t>LESS:</t>
    </r>
    <r>
      <rPr>
        <sz val="12"/>
        <color indexed="8"/>
        <rFont val="Times New Roman"/>
        <family val="1"/>
      </rPr>
      <t xml:space="preserve"> Accumulated Depreciation</t>
    </r>
  </si>
  <si>
    <t>Contribution in Aid of Construction</t>
  </si>
  <si>
    <r>
      <t>This amount can be found on your Annual Report’s prior year’s “</t>
    </r>
    <r>
      <rPr>
        <b/>
        <sz val="12"/>
        <color indexed="8"/>
        <rFont val="Times New Roman"/>
        <family val="1"/>
      </rPr>
      <t>Accumulated Depreciation Ending Balance.”</t>
    </r>
    <r>
      <rPr>
        <sz val="12"/>
        <color indexed="8"/>
        <rFont val="Times New Roman"/>
        <family val="1"/>
      </rPr>
      <t xml:space="preserve">  </t>
    </r>
  </si>
  <si>
    <t>403a</t>
  </si>
  <si>
    <t>Amortization of CIAC Expense</t>
  </si>
  <si>
    <t>Accumulated Amortization of CIAC</t>
  </si>
  <si>
    <t>This account should include the investment plus the Net Profit or Net Loss.</t>
  </si>
  <si>
    <t>*****</t>
  </si>
  <si>
    <t>Past CIAC (not detailed above)</t>
  </si>
  <si>
    <r>
      <rPr>
        <b/>
        <sz val="12"/>
        <color indexed="10"/>
        <rFont val="Times New Roman"/>
        <family val="1"/>
      </rPr>
      <t>*****</t>
    </r>
    <r>
      <rPr>
        <sz val="12"/>
        <color indexed="8"/>
        <rFont val="Times New Roman"/>
        <family val="1"/>
      </rPr>
      <t xml:space="preserve">  This line if for PAST CIAC items that were not broken out into defined account numbers.  We are asking that this line item is not used in future reports and amounts are put into their proper accounts.</t>
    </r>
  </si>
  <si>
    <t>WATER UTILITIES</t>
  </si>
  <si>
    <t>This form is a regulatory requirement designed to collect financial and other operating data from regulated privately owned Public Water Utilities.</t>
  </si>
  <si>
    <r>
      <t xml:space="preserve">Cover Page Selection Company Size ( label </t>
    </r>
    <r>
      <rPr>
        <b/>
        <sz val="12"/>
        <color indexed="10"/>
        <rFont val="Times New Roman"/>
        <family val="1"/>
      </rPr>
      <t>Company_Size</t>
    </r>
    <r>
      <rPr>
        <b/>
        <sz val="12"/>
        <color indexed="8"/>
        <rFont val="Times New Roman"/>
        <family val="1"/>
      </rPr>
      <t>)</t>
    </r>
  </si>
  <si>
    <r>
      <t xml:space="preserve">Cover Page Selection Year Dates (label </t>
    </r>
    <r>
      <rPr>
        <b/>
        <sz val="12"/>
        <color indexed="10"/>
        <rFont val="Times New Roman"/>
        <family val="1"/>
      </rPr>
      <t>Years</t>
    </r>
    <r>
      <rPr>
        <b/>
        <sz val="12"/>
        <color indexed="8"/>
        <rFont val="Times New Roman"/>
        <family val="1"/>
      </rPr>
      <t>)</t>
    </r>
  </si>
  <si>
    <r>
      <t xml:space="preserve">Certificate of Oath Page (label </t>
    </r>
    <r>
      <rPr>
        <b/>
        <sz val="12"/>
        <color indexed="10"/>
        <rFont val="Times New Roman"/>
        <family val="1"/>
      </rPr>
      <t>Oath</t>
    </r>
    <r>
      <rPr>
        <b/>
        <sz val="12"/>
        <rFont val="Times New Roman"/>
        <family val="1"/>
      </rPr>
      <t>)</t>
    </r>
  </si>
  <si>
    <r>
      <t xml:space="preserve">Assets and Depreciation Page (lable </t>
    </r>
    <r>
      <rPr>
        <b/>
        <sz val="12"/>
        <color indexed="10"/>
        <rFont val="Times New Roman"/>
        <family val="1"/>
      </rPr>
      <t>Assets_and_Deprec</t>
    </r>
    <r>
      <rPr>
        <b/>
        <sz val="12"/>
        <color indexed="8"/>
        <rFont val="Times New Roman"/>
        <family val="1"/>
      </rPr>
      <t>)</t>
    </r>
  </si>
  <si>
    <r>
      <t xml:space="preserve">Contribution in Aid Page (label </t>
    </r>
    <r>
      <rPr>
        <b/>
        <sz val="12"/>
        <color indexed="10"/>
        <rFont val="Times New Roman"/>
        <family val="1"/>
      </rPr>
      <t>CIAC</t>
    </r>
    <r>
      <rPr>
        <b/>
        <sz val="12"/>
        <color indexed="8"/>
        <rFont val="Times New Roman"/>
        <family val="1"/>
      </rPr>
      <t>)</t>
    </r>
  </si>
  <si>
    <t>CLASS A - WATER UTILITY        (Gross Revenue of $1,000,000 and Over)</t>
  </si>
  <si>
    <t>CLASS B - WATER UTILITY        (Gross Revenue of $200,000 to $999,999)</t>
  </si>
  <si>
    <t>CLASS C - WATER UTILITY        (Gross Revenue up to $199,999)</t>
  </si>
  <si>
    <r>
      <t xml:space="preserve">Miscellaneous Equipment </t>
    </r>
    <r>
      <rPr>
        <b/>
        <i/>
        <u val="single"/>
        <sz val="12"/>
        <color indexed="10"/>
        <rFont val="Times New Roman"/>
        <family val="1"/>
      </rPr>
      <t>*****</t>
    </r>
  </si>
  <si>
    <r>
      <t xml:space="preserve">***** </t>
    </r>
    <r>
      <rPr>
        <sz val="12"/>
        <rFont val="Times New Roman"/>
        <family val="1"/>
      </rPr>
      <t>Any amounts entered under list description will need to be itemized on a separate page and explained as to why they are entered here.</t>
    </r>
  </si>
  <si>
    <t>Phone Number:  801-530-6582</t>
  </si>
  <si>
    <t>Amount Per Connection</t>
  </si>
  <si>
    <t>Itemized Description of Withdrawals (Expenditures)</t>
  </si>
  <si>
    <t>Report Year's Deposits or Withdrawals</t>
  </si>
  <si>
    <r>
      <t xml:space="preserve">Withdrawals (Expenditures) </t>
    </r>
    <r>
      <rPr>
        <b/>
        <sz val="12"/>
        <color indexed="10"/>
        <rFont val="Times New Roman"/>
        <family val="1"/>
      </rPr>
      <t xml:space="preserve">**             </t>
    </r>
    <r>
      <rPr>
        <b/>
        <i/>
        <sz val="12"/>
        <color indexed="10"/>
        <rFont val="Times New Roman"/>
        <family val="1"/>
      </rPr>
      <t xml:space="preserve"> </t>
    </r>
    <r>
      <rPr>
        <b/>
        <i/>
        <sz val="12"/>
        <color indexed="8"/>
        <rFont val="Times New Roman"/>
        <family val="1"/>
      </rPr>
      <t>(See Input section below ===&gt;)</t>
    </r>
  </si>
  <si>
    <r>
      <rPr>
        <b/>
        <sz val="11"/>
        <color indexed="8"/>
        <rFont val="Times New Roman"/>
        <family val="1"/>
      </rPr>
      <t xml:space="preserve">WHERE TO FILE: </t>
    </r>
    <r>
      <rPr>
        <sz val="11"/>
        <color indexed="8"/>
        <rFont val="Times New Roman"/>
        <family val="1"/>
      </rPr>
      <t xml:space="preserve"> Please send your completed gross revenue reports, annual reports, and</t>
    </r>
  </si>
  <si>
    <r>
      <t xml:space="preserve">signed signature page to: </t>
    </r>
    <r>
      <rPr>
        <b/>
        <sz val="11"/>
        <color indexed="8"/>
        <rFont val="Times New Roman"/>
        <family val="1"/>
      </rPr>
      <t xml:space="preserve"> dpudatarequest@utah.gov</t>
    </r>
  </si>
  <si>
    <t>If you are unable to send the reports electronically,or if you emailed the report but need to</t>
  </si>
  <si>
    <t>mail the signature page, please send to:</t>
  </si>
  <si>
    <t>Mailing Address</t>
  </si>
  <si>
    <t>Delivery Address</t>
  </si>
  <si>
    <t>Salt Lake City, UT  84111</t>
  </si>
  <si>
    <t>160 East 300 South, 4th Floor</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</si>
</sst>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00"/>
    <numFmt numFmtId="166" formatCode="[$-409]mmmm\ d\,\ yyyy;@"/>
    <numFmt numFmtId="167" formatCode="&quot;Due on March 15,&quot;\ ####"/>
    <numFmt numFmtId="168" formatCode="&quot;For the calendar year ended: &quot;"/>
    <numFmt numFmtId="169" formatCode="&quot;Due on March 31,&quot;\ ####"/>
    <numFmt numFmtId="170" formatCode="m/d/yyyy;@"/>
    <numFmt numFmtId="171" formatCode="_(&quot;$&quot;* #,##0.00_);_(&quot;$&quot;* \(#,##0.00\);_(&quot;$&quot;* &quot;0.00&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00"/>
  </numFmts>
  <fonts count="127">
    <font>
      <sz val="12"/>
      <color theme="1"/>
      <name val="Times New Roman"/>
      <family val="2"/>
    </font>
    <font>
      <sz val="12"/>
      <color indexed="8"/>
      <name val="Times New Roman"/>
      <family val="2"/>
    </font>
    <font>
      <sz val="10"/>
      <name val="Arial"/>
      <family val="2"/>
    </font>
    <font>
      <sz val="12"/>
      <name val="Times New Roman"/>
      <family val="1"/>
    </font>
    <font>
      <b/>
      <sz val="12"/>
      <name val="Times New Roman"/>
      <family val="1"/>
    </font>
    <font>
      <i/>
      <sz val="12"/>
      <name val="Times New Roman"/>
      <family val="1"/>
    </font>
    <font>
      <b/>
      <sz val="12"/>
      <name val="Arial"/>
      <family val="2"/>
    </font>
    <font>
      <sz val="10"/>
      <name val="Helv"/>
      <family val="0"/>
    </font>
    <font>
      <sz val="14"/>
      <name val="Times New Roman"/>
      <family val="1"/>
    </font>
    <font>
      <b/>
      <sz val="16"/>
      <name val="Times New Roman"/>
      <family val="1"/>
    </font>
    <font>
      <b/>
      <sz val="20"/>
      <name val="Times New Roman"/>
      <family val="1"/>
    </font>
    <font>
      <b/>
      <sz val="18"/>
      <name val="Times New Roman"/>
      <family val="1"/>
    </font>
    <font>
      <b/>
      <u val="single"/>
      <sz val="12"/>
      <color indexed="8"/>
      <name val="Times New Roman"/>
      <family val="1"/>
    </font>
    <font>
      <sz val="20"/>
      <name val="Times New Roman"/>
      <family val="1"/>
    </font>
    <font>
      <i/>
      <sz val="14"/>
      <name val="Times New Roman"/>
      <family val="1"/>
    </font>
    <font>
      <sz val="9"/>
      <name val="Times New Roman"/>
      <family val="1"/>
    </font>
    <font>
      <b/>
      <i/>
      <sz val="12"/>
      <color indexed="8"/>
      <name val="Times New Roman"/>
      <family val="1"/>
    </font>
    <font>
      <b/>
      <sz val="12"/>
      <color indexed="8"/>
      <name val="Times New Roman"/>
      <family val="1"/>
    </font>
    <font>
      <u val="single"/>
      <sz val="12"/>
      <color indexed="8"/>
      <name val="Times New Roman"/>
      <family val="1"/>
    </font>
    <font>
      <i/>
      <u val="single"/>
      <sz val="12"/>
      <color indexed="8"/>
      <name val="Times New Roman"/>
      <family val="1"/>
    </font>
    <font>
      <sz val="13"/>
      <color indexed="8"/>
      <name val="Times New Roman"/>
      <family val="1"/>
    </font>
    <font>
      <u val="single"/>
      <sz val="13"/>
      <color indexed="8"/>
      <name val="Times New Roman"/>
      <family val="1"/>
    </font>
    <font>
      <b/>
      <sz val="10"/>
      <name val="Times New Roman"/>
      <family val="1"/>
    </font>
    <font>
      <sz val="10"/>
      <name val="Times New Roman"/>
      <family val="1"/>
    </font>
    <font>
      <u val="single"/>
      <sz val="9"/>
      <name val="Times New Roman"/>
      <family val="1"/>
    </font>
    <font>
      <u val="single"/>
      <sz val="12"/>
      <name val="Times New Roman"/>
      <family val="1"/>
    </font>
    <font>
      <b/>
      <u val="single"/>
      <sz val="12"/>
      <name val="Times New Roman"/>
      <family val="1"/>
    </font>
    <font>
      <b/>
      <u val="single"/>
      <sz val="9"/>
      <name val="Times New Roman"/>
      <family val="1"/>
    </font>
    <font>
      <b/>
      <sz val="9"/>
      <name val="Times New Roman"/>
      <family val="1"/>
    </font>
    <font>
      <sz val="10"/>
      <name val="Tahoma"/>
      <family val="2"/>
    </font>
    <font>
      <b/>
      <sz val="10"/>
      <name val="Tahoma"/>
      <family val="2"/>
    </font>
    <font>
      <b/>
      <i/>
      <sz val="12"/>
      <name val="Times New Roman"/>
      <family val="1"/>
    </font>
    <font>
      <b/>
      <sz val="12"/>
      <color indexed="10"/>
      <name val="Times New Roman"/>
      <family val="1"/>
    </font>
    <font>
      <sz val="12"/>
      <color indexed="10"/>
      <name val="Times New Roman"/>
      <family val="1"/>
    </font>
    <font>
      <b/>
      <i/>
      <sz val="12"/>
      <color indexed="10"/>
      <name val="Times New Roman"/>
      <family val="1"/>
    </font>
    <font>
      <b/>
      <i/>
      <u val="single"/>
      <sz val="12"/>
      <color indexed="8"/>
      <name val="Times New Roman"/>
      <family val="1"/>
    </font>
    <font>
      <i/>
      <sz val="12"/>
      <color indexed="10"/>
      <name val="Times New Roman"/>
      <family val="1"/>
    </font>
    <font>
      <b/>
      <u val="single"/>
      <sz val="12"/>
      <color indexed="10"/>
      <name val="Times New Roman"/>
      <family val="1"/>
    </font>
    <font>
      <sz val="11"/>
      <name val="Times New Roman"/>
      <family val="1"/>
    </font>
    <font>
      <b/>
      <sz val="14"/>
      <name val="Times New Roman"/>
      <family val="1"/>
    </font>
    <font>
      <sz val="10"/>
      <color indexed="30"/>
      <name val="Times New Roman"/>
      <family val="1"/>
    </font>
    <font>
      <sz val="10"/>
      <color indexed="10"/>
      <name val="Times New Roman"/>
      <family val="1"/>
    </font>
    <font>
      <b/>
      <i/>
      <u val="single"/>
      <sz val="10"/>
      <color indexed="30"/>
      <name val="Times New Roman"/>
      <family val="1"/>
    </font>
    <font>
      <b/>
      <sz val="10"/>
      <color indexed="10"/>
      <name val="Times New Roman"/>
      <family val="1"/>
    </font>
    <font>
      <i/>
      <sz val="12"/>
      <color indexed="30"/>
      <name val="Times New Roman"/>
      <family val="1"/>
    </font>
    <font>
      <sz val="12"/>
      <color indexed="40"/>
      <name val="Times New Roman"/>
      <family val="1"/>
    </font>
    <font>
      <i/>
      <sz val="10"/>
      <name val="Times New Roman"/>
      <family val="1"/>
    </font>
    <font>
      <b/>
      <i/>
      <u val="single"/>
      <sz val="12"/>
      <color indexed="10"/>
      <name val="Times New Roman"/>
      <family val="1"/>
    </font>
    <font>
      <sz val="11"/>
      <color indexed="8"/>
      <name val="Times New Roman"/>
      <family val="1"/>
    </font>
    <font>
      <b/>
      <sz val="11"/>
      <color indexed="8"/>
      <name val="Times New Roman"/>
      <family val="1"/>
    </font>
    <font>
      <sz val="10"/>
      <color indexed="8"/>
      <name val="Calibri"/>
      <family val="0"/>
    </font>
    <font>
      <b/>
      <sz val="18"/>
      <color indexed="8"/>
      <name val="Calibri"/>
      <family val="0"/>
    </font>
    <font>
      <sz val="7.1"/>
      <color indexed="8"/>
      <name val="Calibri"/>
      <family val="0"/>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2"/>
      <color indexed="20"/>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2"/>
    </font>
    <font>
      <sz val="12"/>
      <color indexed="62"/>
      <name val="Times New Roman"/>
      <family val="2"/>
    </font>
    <font>
      <sz val="12"/>
      <color indexed="52"/>
      <name val="Times New Roman"/>
      <family val="2"/>
    </font>
    <font>
      <sz val="12"/>
      <color indexed="60"/>
      <name val="Times New Roman"/>
      <family val="2"/>
    </font>
    <font>
      <sz val="11"/>
      <color indexed="8"/>
      <name val="Calibri"/>
      <family val="2"/>
    </font>
    <font>
      <b/>
      <sz val="12"/>
      <color indexed="63"/>
      <name val="Times New Roman"/>
      <family val="2"/>
    </font>
    <font>
      <b/>
      <sz val="18"/>
      <color indexed="56"/>
      <name val="Cambria"/>
      <family val="2"/>
    </font>
    <font>
      <sz val="16"/>
      <color indexed="8"/>
      <name val="Times New Roman"/>
      <family val="1"/>
    </font>
    <font>
      <sz val="14"/>
      <color indexed="8"/>
      <name val="Times New Roman"/>
      <family val="1"/>
    </font>
    <font>
      <b/>
      <sz val="18"/>
      <color indexed="8"/>
      <name val="Times New Roman"/>
      <family val="1"/>
    </font>
    <font>
      <sz val="9"/>
      <color indexed="8"/>
      <name val="Times New Roman"/>
      <family val="2"/>
    </font>
    <font>
      <i/>
      <sz val="12"/>
      <color indexed="8"/>
      <name val="Times New Roman"/>
      <family val="1"/>
    </font>
    <font>
      <b/>
      <i/>
      <u val="single"/>
      <sz val="10"/>
      <color indexed="10"/>
      <name val="Times New Roman"/>
      <family val="1"/>
    </font>
    <font>
      <sz val="12"/>
      <color indexed="23"/>
      <name val="Times New Roman"/>
      <family val="1"/>
    </font>
    <font>
      <sz val="12"/>
      <color indexed="18"/>
      <name val="Times New Roman"/>
      <family val="1"/>
    </font>
    <font>
      <b/>
      <u val="single"/>
      <sz val="9"/>
      <color indexed="8"/>
      <name val="Times New Roman"/>
      <family val="1"/>
    </font>
    <font>
      <b/>
      <sz val="20"/>
      <color indexed="8"/>
      <name val="Times New Roman"/>
      <family val="1"/>
    </font>
    <font>
      <sz val="8"/>
      <color indexed="8"/>
      <name val="Times New Roman"/>
      <family val="2"/>
    </font>
    <font>
      <b/>
      <sz val="14"/>
      <color indexed="8"/>
      <name val="Times New Roman"/>
      <family val="1"/>
    </font>
    <font>
      <b/>
      <sz val="11"/>
      <color indexed="10"/>
      <name val="Times New Roman"/>
      <family val="1"/>
    </font>
    <font>
      <sz val="8"/>
      <name val="Segoe UI"/>
      <family val="2"/>
    </font>
    <font>
      <b/>
      <u val="single"/>
      <sz val="11"/>
      <color indexed="8"/>
      <name val="Times New Roman"/>
      <family val="0"/>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2"/>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sz val="11"/>
      <color theme="1"/>
      <name val="Calibri"/>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6"/>
      <color theme="1"/>
      <name val="Times New Roman"/>
      <family val="1"/>
    </font>
    <font>
      <sz val="14"/>
      <color theme="1"/>
      <name val="Times New Roman"/>
      <family val="1"/>
    </font>
    <font>
      <b/>
      <sz val="18"/>
      <color theme="1"/>
      <name val="Times New Roman"/>
      <family val="1"/>
    </font>
    <font>
      <sz val="9"/>
      <color theme="1"/>
      <name val="Times New Roman"/>
      <family val="2"/>
    </font>
    <font>
      <sz val="13"/>
      <color theme="1"/>
      <name val="Times New Roman"/>
      <family val="2"/>
    </font>
    <font>
      <u val="single"/>
      <sz val="12"/>
      <color theme="1"/>
      <name val="Times New Roman"/>
      <family val="1"/>
    </font>
    <font>
      <i/>
      <sz val="12"/>
      <color theme="1"/>
      <name val="Times New Roman"/>
      <family val="1"/>
    </font>
    <font>
      <b/>
      <i/>
      <u val="single"/>
      <sz val="10"/>
      <color rgb="FFFF0000"/>
      <name val="Times New Roman"/>
      <family val="1"/>
    </font>
    <font>
      <sz val="12"/>
      <color theme="1" tint="0.49998000264167786"/>
      <name val="Times New Roman"/>
      <family val="1"/>
    </font>
    <font>
      <b/>
      <u val="single"/>
      <sz val="12"/>
      <color theme="1"/>
      <name val="Times New Roman"/>
      <family val="1"/>
    </font>
    <font>
      <b/>
      <i/>
      <sz val="12"/>
      <color theme="1"/>
      <name val="Times New Roman"/>
      <family val="1"/>
    </font>
    <font>
      <b/>
      <sz val="12"/>
      <color rgb="FFFF0000"/>
      <name val="Times New Roman"/>
      <family val="1"/>
    </font>
    <font>
      <sz val="11"/>
      <color rgb="FF000000"/>
      <name val="Times New Roman"/>
      <family val="1"/>
    </font>
    <font>
      <sz val="12"/>
      <color rgb="FF003399"/>
      <name val="Times New Roman"/>
      <family val="1"/>
    </font>
    <font>
      <sz val="12"/>
      <color rgb="FF000000"/>
      <name val="Times New Roman"/>
      <family val="1"/>
    </font>
    <font>
      <sz val="11"/>
      <color theme="1"/>
      <name val="Times New Roman"/>
      <family val="1"/>
    </font>
    <font>
      <b/>
      <i/>
      <u val="single"/>
      <sz val="12"/>
      <color rgb="FFFF0000"/>
      <name val="Times New Roman"/>
      <family val="1"/>
    </font>
    <font>
      <sz val="8"/>
      <color theme="1"/>
      <name val="Times New Roman"/>
      <family val="2"/>
    </font>
    <font>
      <b/>
      <u val="single"/>
      <sz val="9"/>
      <color theme="1"/>
      <name val="Times New Roman"/>
      <family val="1"/>
    </font>
    <font>
      <b/>
      <sz val="20"/>
      <color theme="1"/>
      <name val="Times New Roman"/>
      <family val="1"/>
    </font>
    <font>
      <b/>
      <sz val="14"/>
      <color theme="1"/>
      <name val="Times New Roman"/>
      <family val="1"/>
    </font>
    <font>
      <b/>
      <sz val="11"/>
      <color rgb="FFFF0000"/>
      <name val="Times New Roman"/>
      <family val="1"/>
    </font>
    <font>
      <b/>
      <sz val="8"/>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0" tint="-0.1499900072813034"/>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right/>
      <top style="medium"/>
      <bottom/>
    </border>
    <border>
      <left style="thin"/>
      <right style="thin"/>
      <top style="medium"/>
      <bottom/>
    </border>
    <border>
      <left style="thin"/>
      <right style="thin"/>
      <top/>
      <bottom/>
    </border>
    <border>
      <left style="thin"/>
      <right/>
      <top/>
      <bottom style="thin"/>
    </border>
    <border>
      <left style="thin"/>
      <right style="thin"/>
      <top style="thin"/>
      <bottom style="thin"/>
    </border>
    <border>
      <left style="thin"/>
      <right style="thin"/>
      <top style="thin"/>
      <bottom style="double"/>
    </border>
    <border>
      <left/>
      <right style="thin"/>
      <top/>
      <bottom/>
    </border>
    <border>
      <left/>
      <right/>
      <top/>
      <bottom style="thin"/>
    </border>
    <border>
      <left/>
      <right/>
      <top/>
      <bottom style="medium"/>
    </border>
    <border>
      <left/>
      <right/>
      <top style="medium"/>
      <bottom style="medium"/>
    </border>
    <border>
      <left/>
      <right/>
      <top style="thin"/>
      <bottom style="thin"/>
    </border>
    <border>
      <left style="thin"/>
      <right style="thin"/>
      <top style="thin"/>
      <bottom/>
    </border>
    <border>
      <left style="thick"/>
      <right style="thick"/>
      <top style="thick"/>
      <bottom style="thin"/>
    </border>
    <border>
      <left style="thick"/>
      <right style="thin"/>
      <top style="thin"/>
      <bottom style="thick"/>
    </border>
    <border>
      <left style="thin"/>
      <right>
        <color indexed="63"/>
      </right>
      <top style="thin"/>
      <bottom style="thick"/>
    </border>
    <border>
      <left style="thick"/>
      <right style="thick"/>
      <top style="thin"/>
      <bottom style="thick"/>
    </border>
    <border>
      <left style="medium"/>
      <right style="thin"/>
      <top style="thick"/>
      <bottom style="thin"/>
    </border>
    <border>
      <left style="medium"/>
      <right style="medium"/>
      <top>
        <color indexed="63"/>
      </top>
      <bottom style="thin"/>
    </border>
    <border>
      <left style="medium"/>
      <right style="thin"/>
      <top style="thin"/>
      <bottom style="thin"/>
    </border>
    <border>
      <left style="medium"/>
      <right style="medium"/>
      <top style="thin"/>
      <bottom style="thin"/>
    </border>
    <border>
      <left style="medium"/>
      <right style="medium"/>
      <top style="thin"/>
      <bottom style="double"/>
    </border>
    <border>
      <left style="medium"/>
      <right style="thin"/>
      <top style="thin"/>
      <bottom style="double"/>
    </border>
    <border>
      <left/>
      <right style="thin"/>
      <top style="thin"/>
      <bottom style="thin"/>
    </border>
    <border>
      <left/>
      <right style="thin"/>
      <top/>
      <bottom style="thin"/>
    </border>
    <border>
      <left/>
      <right style="thin"/>
      <top style="thin"/>
      <bottom/>
    </border>
    <border>
      <left style="thin"/>
      <right style="thin"/>
      <top style="thin"/>
      <bottom style="medium"/>
    </border>
    <border>
      <left style="medium"/>
      <right style="medium"/>
      <top style="medium"/>
      <bottom style="medium"/>
    </border>
    <border>
      <left style="thin"/>
      <right style="thin"/>
      <top/>
      <bottom style="thin"/>
    </border>
    <border>
      <left style="thin"/>
      <right style="thick"/>
      <top style="thin"/>
      <bottom style="thick"/>
    </border>
    <border>
      <left/>
      <right/>
      <top/>
      <bottom style="double"/>
    </border>
    <border>
      <left/>
      <right/>
      <top style="thin"/>
      <bottom style="double"/>
    </border>
    <border>
      <left style="thin"/>
      <right/>
      <top style="thin"/>
      <bottom style="thin"/>
    </border>
    <border>
      <left style="thin"/>
      <right/>
      <top style="thin"/>
      <bottom style="double"/>
    </border>
    <border>
      <left style="thin"/>
      <right/>
      <top style="thin"/>
      <bottom style="medium"/>
    </border>
    <border>
      <left/>
      <right/>
      <top style="thin"/>
      <bottom style="medium"/>
    </border>
    <border>
      <left style="thin"/>
      <right/>
      <top style="medium"/>
      <bottom style="double"/>
    </border>
    <border>
      <left/>
      <right/>
      <top style="medium"/>
      <bottom style="double"/>
    </border>
    <border>
      <left style="thin"/>
      <right/>
      <top style="medium"/>
      <bottom style="medium"/>
    </border>
    <border>
      <left style="medium"/>
      <right style="medium"/>
      <top style="medium"/>
      <bottom>
        <color indexed="63"/>
      </bottom>
    </border>
    <border>
      <left style="medium"/>
      <right style="medium"/>
      <top>
        <color indexed="63"/>
      </top>
      <bottom style="medium"/>
    </border>
    <border>
      <left style="thin"/>
      <right/>
      <top style="medium"/>
      <bottom/>
    </border>
    <border>
      <left/>
      <right/>
      <top style="thin"/>
      <bottom/>
    </border>
    <border>
      <left/>
      <right style="thin"/>
      <top style="medium"/>
      <bottom style="medium"/>
    </border>
    <border>
      <left style="thin"/>
      <right/>
      <top/>
      <bottom/>
    </border>
    <border>
      <left style="medium"/>
      <right/>
      <top style="medium"/>
      <bottom style="medium"/>
    </border>
    <border>
      <left/>
      <right style="medium"/>
      <top style="medium"/>
      <bottom style="medium"/>
    </border>
    <border>
      <left style="thin"/>
      <right/>
      <top style="medium"/>
      <bottom style="thin"/>
    </border>
    <border>
      <left/>
      <right/>
      <top style="medium"/>
      <bottom style="thin"/>
    </border>
    <border>
      <left/>
      <right style="thin"/>
      <top style="medium"/>
      <bottom style="thin"/>
    </border>
    <border>
      <left style="thick"/>
      <right>
        <color indexed="63"/>
      </right>
      <top style="thick"/>
      <bottom style="thin"/>
    </border>
    <border>
      <left>
        <color indexed="63"/>
      </left>
      <right>
        <color indexed="63"/>
      </right>
      <top style="thick"/>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ck"/>
      <right style="thin"/>
      <top style="thick"/>
      <bottom style="thin"/>
    </border>
    <border>
      <left style="thin"/>
      <right style="thick"/>
      <top style="thick"/>
      <bottom style="thin"/>
    </border>
    <border>
      <left/>
      <right style="thin"/>
      <top style="medium"/>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0" fontId="87" fillId="27" borderId="1" applyNumberFormat="0" applyAlignment="0" applyProtection="0"/>
    <xf numFmtId="0" fontId="8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29" borderId="0" applyNumberFormat="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30" borderId="1" applyNumberFormat="0" applyAlignment="0" applyProtection="0"/>
    <xf numFmtId="0" fontId="97" fillId="0" borderId="6" applyNumberFormat="0" applyFill="0" applyAlignment="0" applyProtection="0"/>
    <xf numFmtId="0" fontId="98" fillId="31" borderId="0" applyNumberFormat="0" applyBorder="0" applyAlignment="0" applyProtection="0"/>
    <xf numFmtId="0" fontId="99" fillId="0" borderId="0">
      <alignment/>
      <protection/>
    </xf>
    <xf numFmtId="0" fontId="2" fillId="0" borderId="0">
      <alignment/>
      <protection/>
    </xf>
    <xf numFmtId="0" fontId="99" fillId="0" borderId="0">
      <alignment/>
      <protection/>
    </xf>
    <xf numFmtId="0" fontId="2" fillId="0" borderId="0">
      <alignment/>
      <protection/>
    </xf>
    <xf numFmtId="0" fontId="2" fillId="0" borderId="0">
      <alignment vertical="top"/>
      <protection/>
    </xf>
    <xf numFmtId="0" fontId="99" fillId="0" borderId="0">
      <alignment/>
      <protection/>
    </xf>
    <xf numFmtId="0" fontId="2" fillId="0" borderId="0">
      <alignment/>
      <protection/>
    </xf>
    <xf numFmtId="0" fontId="7" fillId="0" borderId="0">
      <alignment vertical="top"/>
      <protection/>
    </xf>
    <xf numFmtId="0" fontId="0" fillId="32" borderId="7" applyNumberFormat="0" applyFont="0" applyAlignment="0" applyProtection="0"/>
    <xf numFmtId="0" fontId="100" fillId="27" borderId="8" applyNumberFormat="0" applyAlignment="0" applyProtection="0"/>
    <xf numFmtId="9" fontId="0" fillId="0" borderId="0" applyFont="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cellStyleXfs>
  <cellXfs count="725">
    <xf numFmtId="0" fontId="0" fillId="0" borderId="0" xfId="0" applyAlignment="1">
      <alignment/>
    </xf>
    <xf numFmtId="0" fontId="0" fillId="0" borderId="0" xfId="0" applyFill="1" applyBorder="1" applyAlignment="1" applyProtection="1">
      <alignment/>
      <protection hidden="1"/>
    </xf>
    <xf numFmtId="0" fontId="0" fillId="0" borderId="0" xfId="0" applyFont="1" applyFill="1" applyBorder="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Fill="1" applyBorder="1" applyAlignment="1" applyProtection="1">
      <alignment/>
      <protection hidden="1"/>
    </xf>
    <xf numFmtId="0" fontId="3" fillId="0" borderId="0" xfId="0" applyFont="1" applyFill="1" applyBorder="1" applyAlignment="1" applyProtection="1">
      <alignment/>
      <protection hidden="1"/>
    </xf>
    <xf numFmtId="0" fontId="0" fillId="0" borderId="0" xfId="0" applyFill="1" applyBorder="1" applyAlignment="1" applyProtection="1">
      <alignment horizontal="center"/>
      <protection hidden="1"/>
    </xf>
    <xf numFmtId="0" fontId="9" fillId="0" borderId="0" xfId="0" applyFont="1" applyFill="1" applyBorder="1" applyAlignment="1" applyProtection="1">
      <alignment wrapText="1"/>
      <protection hidden="1"/>
    </xf>
    <xf numFmtId="0" fontId="10" fillId="0" borderId="0" xfId="0" applyFont="1" applyFill="1" applyBorder="1" applyAlignment="1" applyProtection="1">
      <alignment horizontal="center"/>
      <protection hidden="1"/>
    </xf>
    <xf numFmtId="166" fontId="4" fillId="0" borderId="0" xfId="0" applyNumberFormat="1" applyFont="1" applyFill="1" applyBorder="1" applyAlignment="1" applyProtection="1">
      <alignment/>
      <protection hidden="1"/>
    </xf>
    <xf numFmtId="0" fontId="0" fillId="0" borderId="0" xfId="0" applyFont="1" applyFill="1" applyBorder="1" applyAlignment="1" applyProtection="1">
      <alignment/>
      <protection hidden="1"/>
    </xf>
    <xf numFmtId="167" fontId="102" fillId="0" borderId="0" xfId="0" applyNumberFormat="1" applyFont="1" applyFill="1" applyBorder="1" applyAlignment="1" applyProtection="1">
      <alignment/>
      <protection hidden="1"/>
    </xf>
    <xf numFmtId="0" fontId="104" fillId="0" borderId="0" xfId="0" applyFont="1" applyFill="1" applyBorder="1" applyAlignment="1" applyProtection="1">
      <alignment/>
      <protection hidden="1"/>
    </xf>
    <xf numFmtId="0" fontId="105" fillId="0" borderId="0" xfId="0" applyFont="1" applyFill="1" applyBorder="1" applyAlignment="1" applyProtection="1">
      <alignment/>
      <protection hidden="1"/>
    </xf>
    <xf numFmtId="165" fontId="4" fillId="0" borderId="0" xfId="0" applyNumberFormat="1" applyFont="1" applyFill="1" applyBorder="1" applyAlignment="1" applyProtection="1">
      <alignment/>
      <protection hidden="1"/>
    </xf>
    <xf numFmtId="0" fontId="105" fillId="0" borderId="0" xfId="0" applyFont="1" applyFill="1" applyBorder="1" applyAlignment="1" applyProtection="1">
      <alignment/>
      <protection hidden="1"/>
    </xf>
    <xf numFmtId="0" fontId="6" fillId="0" borderId="0" xfId="0" applyFont="1" applyFill="1" applyBorder="1" applyAlignment="1" applyProtection="1">
      <alignment/>
      <protection hidden="1"/>
    </xf>
    <xf numFmtId="167" fontId="106" fillId="0" borderId="0" xfId="0" applyNumberFormat="1" applyFont="1" applyFill="1" applyBorder="1" applyAlignment="1" applyProtection="1">
      <alignment/>
      <protection hidden="1"/>
    </xf>
    <xf numFmtId="0" fontId="0" fillId="0" borderId="0" xfId="0" applyFont="1" applyFill="1" applyBorder="1" applyAlignment="1" applyProtection="1">
      <alignment horizontal="center"/>
      <protection hidden="1"/>
    </xf>
    <xf numFmtId="0" fontId="9" fillId="0" borderId="0" xfId="0" applyFont="1" applyFill="1" applyBorder="1" applyAlignment="1" applyProtection="1">
      <alignment/>
      <protection hidden="1"/>
    </xf>
    <xf numFmtId="0" fontId="0" fillId="0" borderId="0" xfId="0" applyFont="1" applyFill="1" applyBorder="1" applyAlignment="1" applyProtection="1">
      <alignment vertical="center" wrapText="1"/>
      <protection hidden="1"/>
    </xf>
    <xf numFmtId="0" fontId="0" fillId="0" borderId="0"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right" vertical="top"/>
      <protection hidden="1"/>
    </xf>
    <xf numFmtId="0" fontId="4" fillId="0" borderId="0" xfId="64" applyFont="1" applyFill="1" applyBorder="1" applyAlignment="1" applyProtection="1">
      <alignment horizontal="left" vertical="top"/>
      <protection hidden="1"/>
    </xf>
    <xf numFmtId="0" fontId="13" fillId="0" borderId="0" xfId="0" applyFont="1" applyFill="1" applyBorder="1" applyAlignment="1" applyProtection="1">
      <alignment horizontal="left"/>
      <protection hidden="1"/>
    </xf>
    <xf numFmtId="0" fontId="102" fillId="0" borderId="0" xfId="0" applyFont="1" applyFill="1" applyBorder="1" applyAlignment="1" applyProtection="1">
      <alignment horizontal="left"/>
      <protection hidden="1"/>
    </xf>
    <xf numFmtId="0" fontId="0" fillId="0" borderId="0" xfId="0" applyAlignment="1" applyProtection="1">
      <alignment/>
      <protection hidden="1"/>
    </xf>
    <xf numFmtId="0" fontId="0" fillId="0" borderId="0" xfId="0" applyAlignment="1" applyProtection="1">
      <alignment horizontal="right" wrapText="1"/>
      <protection hidden="1"/>
    </xf>
    <xf numFmtId="0" fontId="0" fillId="0" borderId="0" xfId="0" applyAlignment="1" applyProtection="1">
      <alignment horizontal="right" vertical="top"/>
      <protection hidden="1"/>
    </xf>
    <xf numFmtId="0" fontId="107" fillId="0" borderId="0" xfId="0" applyFont="1" applyAlignment="1" applyProtection="1">
      <alignment/>
      <protection hidden="1"/>
    </xf>
    <xf numFmtId="0" fontId="108" fillId="0" borderId="0" xfId="0" applyFont="1" applyAlignment="1" applyProtection="1">
      <alignment/>
      <protection hidden="1"/>
    </xf>
    <xf numFmtId="0" fontId="108" fillId="0" borderId="0" xfId="0" applyFont="1" applyAlignment="1" applyProtection="1">
      <alignment horizontal="right"/>
      <protection hidden="1"/>
    </xf>
    <xf numFmtId="0" fontId="107" fillId="0" borderId="0" xfId="0" applyNumberFormat="1" applyFont="1" applyAlignment="1" applyProtection="1">
      <alignment/>
      <protection hidden="1"/>
    </xf>
    <xf numFmtId="0" fontId="4" fillId="0" borderId="0" xfId="0" applyFont="1" applyFill="1" applyBorder="1" applyAlignment="1" applyProtection="1">
      <alignment horizontal="center"/>
      <protection hidden="1"/>
    </xf>
    <xf numFmtId="0" fontId="108" fillId="0" borderId="0" xfId="0" applyFont="1" applyAlignment="1" applyProtection="1">
      <alignment horizontal="left"/>
      <protection hidden="1"/>
    </xf>
    <xf numFmtId="0" fontId="0" fillId="0" borderId="0" xfId="0" applyFont="1" applyAlignment="1" applyProtection="1">
      <alignment/>
      <protection hidden="1"/>
    </xf>
    <xf numFmtId="0" fontId="0" fillId="0" borderId="0" xfId="0" applyFont="1" applyAlignment="1" applyProtection="1">
      <alignment horizontal="center"/>
      <protection hidden="1"/>
    </xf>
    <xf numFmtId="0" fontId="0" fillId="0" borderId="0" xfId="0" applyFont="1" applyFill="1" applyBorder="1" applyAlignment="1" applyProtection="1">
      <alignment horizontal="right" vertical="top"/>
      <protection hidden="1"/>
    </xf>
    <xf numFmtId="168" fontId="109" fillId="0" borderId="0" xfId="0" applyNumberFormat="1" applyFont="1" applyAlignment="1" applyProtection="1">
      <alignment/>
      <protection hidden="1"/>
    </xf>
    <xf numFmtId="0" fontId="0" fillId="0" borderId="0" xfId="0" applyFont="1" applyFill="1" applyAlignment="1" applyProtection="1">
      <alignment/>
      <protection hidden="1"/>
    </xf>
    <xf numFmtId="0" fontId="102" fillId="0" borderId="0" xfId="0" applyFont="1" applyFill="1" applyAlignment="1" applyProtection="1">
      <alignment/>
      <protection hidden="1"/>
    </xf>
    <xf numFmtId="44" fontId="0" fillId="0" borderId="0" xfId="0" applyNumberFormat="1" applyFont="1" applyFill="1" applyAlignment="1" applyProtection="1">
      <alignment/>
      <protection hidden="1"/>
    </xf>
    <xf numFmtId="0" fontId="0" fillId="0" borderId="0" xfId="0" applyFont="1" applyFill="1" applyAlignment="1" applyProtection="1">
      <alignment horizontal="center"/>
      <protection hidden="1"/>
    </xf>
    <xf numFmtId="0" fontId="107" fillId="0" borderId="0" xfId="0" applyFont="1" applyFill="1" applyAlignment="1" applyProtection="1">
      <alignment/>
      <protection hidden="1"/>
    </xf>
    <xf numFmtId="0" fontId="107" fillId="0" borderId="0" xfId="0" applyFont="1" applyFill="1" applyAlignment="1" applyProtection="1">
      <alignment horizontal="center"/>
      <protection hidden="1"/>
    </xf>
    <xf numFmtId="168" fontId="109" fillId="0" borderId="0" xfId="0" applyNumberFormat="1" applyFont="1" applyAlignment="1" applyProtection="1">
      <alignment horizontal="center"/>
      <protection hidden="1"/>
    </xf>
    <xf numFmtId="0" fontId="3" fillId="0" borderId="0" xfId="0" applyFont="1" applyFill="1" applyAlignment="1" applyProtection="1">
      <alignment/>
      <protection hidden="1"/>
    </xf>
    <xf numFmtId="0" fontId="102" fillId="0" borderId="0" xfId="0" applyFont="1" applyAlignment="1" applyProtection="1">
      <alignment/>
      <protection hidden="1"/>
    </xf>
    <xf numFmtId="0" fontId="102" fillId="0" borderId="0" xfId="0" applyFont="1" applyAlignment="1" applyProtection="1">
      <alignment horizontal="left"/>
      <protection hidden="1"/>
    </xf>
    <xf numFmtId="0" fontId="15" fillId="0" borderId="0" xfId="0" applyFont="1" applyFill="1" applyAlignment="1" applyProtection="1">
      <alignment/>
      <protection/>
    </xf>
    <xf numFmtId="0" fontId="28" fillId="0" borderId="0" xfId="0" applyNumberFormat="1" applyFont="1" applyFill="1" applyAlignment="1" applyProtection="1">
      <alignment horizontal="center"/>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26" fillId="0" borderId="0" xfId="0" applyNumberFormat="1" applyFont="1" applyFill="1" applyAlignment="1" applyProtection="1">
      <alignment horizontal="center"/>
      <protection/>
    </xf>
    <xf numFmtId="168" fontId="25" fillId="0" borderId="0" xfId="0" applyNumberFormat="1" applyFont="1" applyFill="1" applyAlignment="1" applyProtection="1">
      <alignment/>
      <protection/>
    </xf>
    <xf numFmtId="44" fontId="3" fillId="0" borderId="0" xfId="0" applyNumberFormat="1" applyFont="1" applyFill="1" applyAlignment="1" applyProtection="1">
      <alignment/>
      <protection/>
    </xf>
    <xf numFmtId="0" fontId="23" fillId="0" borderId="0" xfId="0" applyFont="1" applyFill="1" applyAlignment="1" applyProtection="1">
      <alignment/>
      <protection/>
    </xf>
    <xf numFmtId="0" fontId="23" fillId="0" borderId="0" xfId="0" applyFont="1" applyFill="1" applyAlignment="1" applyProtection="1">
      <alignment horizontal="center"/>
      <protection/>
    </xf>
    <xf numFmtId="44" fontId="23" fillId="0" borderId="0" xfId="0" applyNumberFormat="1" applyFont="1" applyFill="1" applyAlignment="1" applyProtection="1">
      <alignment/>
      <protection/>
    </xf>
    <xf numFmtId="0" fontId="22" fillId="0" borderId="0" xfId="0" applyNumberFormat="1" applyFont="1" applyFill="1" applyAlignment="1" applyProtection="1">
      <alignment horizontal="center"/>
      <protection/>
    </xf>
    <xf numFmtId="0" fontId="102" fillId="0" borderId="0" xfId="0"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11" fillId="0" borderId="0" xfId="0" applyFont="1" applyFill="1" applyBorder="1" applyAlignment="1" applyProtection="1">
      <alignment horizontal="center"/>
      <protection hidden="1"/>
    </xf>
    <xf numFmtId="0" fontId="9" fillId="0" borderId="0" xfId="0" applyFont="1" applyFill="1" applyBorder="1" applyAlignment="1" applyProtection="1">
      <alignment horizontal="center"/>
      <protection hidden="1"/>
    </xf>
    <xf numFmtId="0" fontId="9" fillId="0" borderId="0" xfId="0" applyFont="1" applyFill="1" applyBorder="1" applyAlignment="1" applyProtection="1" quotePrefix="1">
      <alignment horizontal="center"/>
      <protection hidden="1"/>
    </xf>
    <xf numFmtId="0" fontId="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center"/>
      <protection hidden="1"/>
    </xf>
    <xf numFmtId="0" fontId="13" fillId="0" borderId="0" xfId="0" applyFont="1" applyFill="1" applyBorder="1" applyAlignment="1" applyProtection="1">
      <alignment horizontal="center"/>
      <protection hidden="1"/>
    </xf>
    <xf numFmtId="0" fontId="8" fillId="0" borderId="0" xfId="0" applyFont="1" applyFill="1" applyBorder="1" applyAlignment="1" applyProtection="1">
      <alignment horizontal="center"/>
      <protection hidden="1"/>
    </xf>
    <xf numFmtId="0" fontId="14" fillId="0" borderId="0" xfId="0" applyFont="1" applyFill="1" applyBorder="1" applyAlignment="1" applyProtection="1">
      <alignment horizontal="left"/>
      <protection hidden="1"/>
    </xf>
    <xf numFmtId="0" fontId="3" fillId="0" borderId="0" xfId="63" applyFont="1" applyFill="1" applyProtection="1">
      <alignment/>
      <protection/>
    </xf>
    <xf numFmtId="0" fontId="3" fillId="0" borderId="0" xfId="59" applyFont="1" applyFill="1" applyProtection="1">
      <alignment/>
      <protection/>
    </xf>
    <xf numFmtId="0" fontId="5" fillId="0" borderId="0" xfId="59" applyFont="1" applyFill="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5" fillId="0" borderId="0" xfId="57" applyFont="1" applyFill="1" applyAlignment="1" applyProtection="1">
      <alignment/>
      <protection/>
    </xf>
    <xf numFmtId="0" fontId="3" fillId="0" borderId="0" xfId="57" applyFont="1" applyFill="1" applyAlignment="1" applyProtection="1">
      <alignment/>
      <protection/>
    </xf>
    <xf numFmtId="0" fontId="5" fillId="0" borderId="0" xfId="60" applyFont="1" applyFill="1" applyAlignment="1" applyProtection="1">
      <alignment/>
      <protection/>
    </xf>
    <xf numFmtId="0" fontId="15" fillId="0" borderId="0" xfId="0" applyFont="1" applyFill="1" applyAlignment="1" applyProtection="1">
      <alignment horizontal="center"/>
      <protection/>
    </xf>
    <xf numFmtId="0" fontId="110" fillId="0" borderId="0" xfId="0" applyFont="1" applyBorder="1" applyAlignment="1" applyProtection="1">
      <alignment/>
      <protection/>
    </xf>
    <xf numFmtId="0" fontId="24" fillId="0" borderId="0" xfId="0" applyFont="1" applyFill="1" applyAlignment="1" applyProtection="1">
      <alignment/>
      <protection/>
    </xf>
    <xf numFmtId="168" fontId="27" fillId="0" borderId="0" xfId="0" applyNumberFormat="1" applyFont="1"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3" fillId="0" borderId="0" xfId="0" applyFont="1" applyFill="1" applyBorder="1" applyAlignment="1" applyProtection="1">
      <alignment/>
      <protection/>
    </xf>
    <xf numFmtId="0" fontId="3" fillId="0" borderId="0" xfId="0" applyFont="1" applyBorder="1" applyAlignment="1" applyProtection="1">
      <alignment/>
      <protection/>
    </xf>
    <xf numFmtId="0" fontId="3" fillId="0" borderId="0" xfId="0" applyFont="1" applyAlignment="1" applyProtection="1">
      <alignment/>
      <protection/>
    </xf>
    <xf numFmtId="0" fontId="102" fillId="0" borderId="0" xfId="0" applyFont="1" applyFill="1" applyBorder="1" applyAlignment="1" applyProtection="1" quotePrefix="1">
      <alignment horizontal="right" vertical="top"/>
      <protection hidden="1"/>
    </xf>
    <xf numFmtId="0" fontId="102" fillId="0" borderId="0" xfId="0" applyFont="1" applyFill="1" applyBorder="1" applyAlignment="1" applyProtection="1">
      <alignment horizontal="right" vertical="top"/>
      <protection hidden="1"/>
    </xf>
    <xf numFmtId="0" fontId="102" fillId="0" borderId="0" xfId="0" applyFont="1" applyAlignment="1" applyProtection="1">
      <alignment horizontal="right" vertical="top"/>
      <protection hidden="1"/>
    </xf>
    <xf numFmtId="0" fontId="102" fillId="0" borderId="0" xfId="0" applyFont="1" applyAlignment="1" applyProtection="1" quotePrefix="1">
      <alignment horizontal="right" vertical="top"/>
      <protection hidden="1"/>
    </xf>
    <xf numFmtId="0" fontId="102" fillId="0" borderId="0" xfId="0" applyFont="1" applyFill="1" applyBorder="1" applyAlignment="1" applyProtection="1" quotePrefix="1">
      <alignment horizontal="right" vertical="top" wrapText="1"/>
      <protection hidden="1"/>
    </xf>
    <xf numFmtId="0" fontId="0" fillId="0" borderId="0" xfId="0" applyFont="1" applyFill="1" applyBorder="1" applyAlignment="1" applyProtection="1">
      <alignment horizontal="left"/>
      <protection hidden="1"/>
    </xf>
    <xf numFmtId="0" fontId="0" fillId="0" borderId="0" xfId="0" applyAlignment="1" applyProtection="1" quotePrefix="1">
      <alignment horizontal="right" vertical="top"/>
      <protection hidden="1"/>
    </xf>
    <xf numFmtId="0" fontId="0" fillId="0" borderId="0" xfId="0" applyFill="1" applyBorder="1" applyAlignment="1" applyProtection="1">
      <alignment/>
      <protection hidden="1"/>
    </xf>
    <xf numFmtId="0" fontId="0" fillId="0" borderId="0" xfId="0" applyFont="1" applyFill="1" applyBorder="1" applyAlignment="1" applyProtection="1">
      <alignment/>
      <protection hidden="1"/>
    </xf>
    <xf numFmtId="0" fontId="0" fillId="0" borderId="0" xfId="0" applyAlignment="1" applyProtection="1">
      <alignment/>
      <protection hidden="1"/>
    </xf>
    <xf numFmtId="0" fontId="0" fillId="0" borderId="0" xfId="0" applyAlignment="1" applyProtection="1">
      <alignment horizontal="left"/>
      <protection hidden="1"/>
    </xf>
    <xf numFmtId="0" fontId="102" fillId="0" borderId="0" xfId="0" applyFont="1" applyAlignment="1" applyProtection="1">
      <alignment horizontal="left" vertical="top"/>
      <protection hidden="1"/>
    </xf>
    <xf numFmtId="0" fontId="102" fillId="0" borderId="0" xfId="0" applyFont="1" applyAlignment="1">
      <alignment/>
    </xf>
    <xf numFmtId="0" fontId="0" fillId="0" borderId="0" xfId="0" applyFont="1" applyAlignment="1">
      <alignment/>
    </xf>
    <xf numFmtId="0" fontId="111" fillId="0" borderId="0" xfId="0" applyFont="1" applyAlignment="1" applyProtection="1">
      <alignment/>
      <protection hidden="1"/>
    </xf>
    <xf numFmtId="0" fontId="108" fillId="0" borderId="0" xfId="0" applyFont="1" applyAlignment="1" applyProtection="1">
      <alignment/>
      <protection hidden="1"/>
    </xf>
    <xf numFmtId="0" fontId="108" fillId="0" borderId="0" xfId="0" applyFont="1" applyAlignment="1" applyProtection="1">
      <alignment/>
      <protection hidden="1"/>
    </xf>
    <xf numFmtId="0" fontId="108" fillId="0" borderId="0" xfId="0" applyFont="1" applyAlignment="1" applyProtection="1">
      <alignment/>
      <protection hidden="1"/>
    </xf>
    <xf numFmtId="0" fontId="0" fillId="0" borderId="0" xfId="0" applyFont="1" applyFill="1" applyBorder="1" applyAlignment="1" applyProtection="1">
      <alignment/>
      <protection hidden="1"/>
    </xf>
    <xf numFmtId="0" fontId="3" fillId="0" borderId="0" xfId="0" applyFont="1" applyFill="1" applyAlignment="1" applyProtection="1">
      <alignment horizontal="center"/>
      <protection/>
    </xf>
    <xf numFmtId="0" fontId="102" fillId="0" borderId="0" xfId="0" applyFont="1" applyAlignment="1" applyProtection="1">
      <alignment horizontal="center"/>
      <protection/>
    </xf>
    <xf numFmtId="164" fontId="4" fillId="0" borderId="10" xfId="61" applyNumberFormat="1" applyFont="1" applyBorder="1" applyAlignment="1" applyProtection="1">
      <alignment horizontal="center" vertical="center" wrapText="1"/>
      <protection/>
    </xf>
    <xf numFmtId="0" fontId="110" fillId="0" borderId="0" xfId="0" applyFont="1" applyFill="1" applyAlignment="1" applyProtection="1">
      <alignment horizontal="center"/>
      <protection hidden="1"/>
    </xf>
    <xf numFmtId="44" fontId="110" fillId="0" borderId="0" xfId="0" applyNumberFormat="1" applyFont="1" applyFill="1" applyAlignment="1" applyProtection="1">
      <alignment horizontal="center"/>
      <protection hidden="1"/>
    </xf>
    <xf numFmtId="0" fontId="3" fillId="0" borderId="0" xfId="60" applyFont="1" applyFill="1" applyAlignment="1" applyProtection="1">
      <alignment horizontal="center"/>
      <protection hidden="1"/>
    </xf>
    <xf numFmtId="3" fontId="4" fillId="0" borderId="10" xfId="57" applyNumberFormat="1" applyFont="1" applyFill="1" applyBorder="1" applyAlignment="1" applyProtection="1">
      <alignment horizontal="center" vertical="center" wrapText="1"/>
      <protection hidden="1"/>
    </xf>
    <xf numFmtId="44" fontId="102" fillId="0" borderId="10" xfId="0" applyNumberFormat="1" applyFont="1" applyFill="1" applyBorder="1" applyAlignment="1" applyProtection="1">
      <alignment horizontal="center" vertical="center" wrapText="1"/>
      <protection hidden="1"/>
    </xf>
    <xf numFmtId="0" fontId="112" fillId="0" borderId="0" xfId="60" applyFont="1" applyFill="1" applyAlignment="1" applyProtection="1">
      <alignment horizontal="center"/>
      <protection hidden="1"/>
    </xf>
    <xf numFmtId="0" fontId="26" fillId="0" borderId="11" xfId="60" applyFont="1" applyFill="1" applyBorder="1" applyAlignment="1" applyProtection="1">
      <alignment horizontal="center"/>
      <protection hidden="1"/>
    </xf>
    <xf numFmtId="0" fontId="0" fillId="0" borderId="12" xfId="0" applyFont="1" applyFill="1" applyBorder="1" applyAlignment="1" applyProtection="1">
      <alignment horizontal="center"/>
      <protection hidden="1"/>
    </xf>
    <xf numFmtId="0" fontId="3" fillId="0" borderId="0" xfId="60" applyFont="1" applyFill="1" applyBorder="1" applyAlignment="1" applyProtection="1">
      <alignment horizontal="center"/>
      <protection hidden="1"/>
    </xf>
    <xf numFmtId="0" fontId="113" fillId="0" borderId="13" xfId="0" applyFont="1" applyFill="1" applyBorder="1" applyAlignment="1" applyProtection="1">
      <alignment horizontal="center"/>
      <protection hidden="1"/>
    </xf>
    <xf numFmtId="0" fontId="3" fillId="0" borderId="13" xfId="57" applyFont="1" applyFill="1" applyBorder="1" applyAlignment="1" applyProtection="1">
      <alignment horizontal="center"/>
      <protection hidden="1"/>
    </xf>
    <xf numFmtId="0" fontId="0" fillId="0" borderId="14" xfId="0" applyFont="1" applyFill="1" applyBorder="1" applyAlignment="1" applyProtection="1">
      <alignment/>
      <protection hidden="1"/>
    </xf>
    <xf numFmtId="0" fontId="3" fillId="0" borderId="0" xfId="57" applyFont="1" applyFill="1" applyAlignment="1" applyProtection="1">
      <alignment horizontal="center"/>
      <protection hidden="1"/>
    </xf>
    <xf numFmtId="0" fontId="3" fillId="0" borderId="0" xfId="57" applyFont="1" applyFill="1" applyAlignment="1" applyProtection="1">
      <alignment/>
      <protection hidden="1"/>
    </xf>
    <xf numFmtId="0" fontId="5" fillId="0" borderId="13" xfId="57" applyFont="1" applyFill="1" applyBorder="1" applyAlignment="1" applyProtection="1">
      <alignment horizontal="center"/>
      <protection hidden="1"/>
    </xf>
    <xf numFmtId="41" fontId="0" fillId="0" borderId="0" xfId="0" applyNumberFormat="1" applyFont="1" applyFill="1" applyBorder="1" applyAlignment="1" applyProtection="1">
      <alignment/>
      <protection hidden="1"/>
    </xf>
    <xf numFmtId="0" fontId="3" fillId="0" borderId="0" xfId="60" applyFont="1" applyFill="1" applyAlignment="1" applyProtection="1">
      <alignment horizontal="right"/>
      <protection hidden="1"/>
    </xf>
    <xf numFmtId="0" fontId="0" fillId="0" borderId="13" xfId="0" applyFont="1" applyFill="1" applyBorder="1" applyAlignment="1" applyProtection="1">
      <alignment horizontal="center"/>
      <protection hidden="1"/>
    </xf>
    <xf numFmtId="37" fontId="0" fillId="0" borderId="15" xfId="0" applyNumberFormat="1" applyFont="1" applyFill="1" applyBorder="1" applyAlignment="1" applyProtection="1">
      <alignment/>
      <protection hidden="1"/>
    </xf>
    <xf numFmtId="0" fontId="4" fillId="0" borderId="0" xfId="60" applyFont="1" applyFill="1" applyAlignment="1" applyProtection="1">
      <alignment/>
      <protection hidden="1"/>
    </xf>
    <xf numFmtId="37" fontId="0" fillId="0" borderId="0" xfId="0" applyNumberFormat="1" applyFont="1" applyFill="1" applyAlignment="1" applyProtection="1">
      <alignment/>
      <protection hidden="1"/>
    </xf>
    <xf numFmtId="0" fontId="109" fillId="0" borderId="0" xfId="0" applyFont="1" applyFill="1" applyAlignment="1" applyProtection="1">
      <alignment/>
      <protection hidden="1"/>
    </xf>
    <xf numFmtId="0" fontId="3" fillId="0" borderId="0" xfId="60" applyFont="1" applyFill="1" applyAlignment="1" applyProtection="1">
      <alignment/>
      <protection hidden="1"/>
    </xf>
    <xf numFmtId="0" fontId="0" fillId="0" borderId="0" xfId="0" applyFont="1" applyFill="1" applyAlignment="1" applyProtection="1">
      <alignment/>
      <protection hidden="1"/>
    </xf>
    <xf numFmtId="0" fontId="0" fillId="0" borderId="0" xfId="0" applyFont="1" applyFill="1" applyAlignment="1" applyProtection="1">
      <alignment horizontal="right"/>
      <protection hidden="1"/>
    </xf>
    <xf numFmtId="37" fontId="0" fillId="0" borderId="16" xfId="0" applyNumberFormat="1" applyFont="1" applyFill="1" applyBorder="1" applyAlignment="1" applyProtection="1">
      <alignment/>
      <protection hidden="1"/>
    </xf>
    <xf numFmtId="0" fontId="3" fillId="0" borderId="0" xfId="57" applyFont="1" applyFill="1" applyBorder="1" applyAlignment="1" applyProtection="1">
      <alignment horizontal="center"/>
      <protection hidden="1"/>
    </xf>
    <xf numFmtId="0" fontId="25" fillId="0" borderId="0" xfId="60" applyFont="1" applyFill="1" applyAlignment="1" applyProtection="1">
      <alignment/>
      <protection hidden="1"/>
    </xf>
    <xf numFmtId="4" fontId="0" fillId="0" borderId="0" xfId="0" applyNumberFormat="1" applyFont="1" applyFill="1" applyBorder="1" applyAlignment="1" applyProtection="1">
      <alignment/>
      <protection hidden="1"/>
    </xf>
    <xf numFmtId="0" fontId="5" fillId="0" borderId="0" xfId="57" applyFont="1" applyFill="1" applyBorder="1" applyAlignment="1" applyProtection="1">
      <alignment/>
      <protection hidden="1"/>
    </xf>
    <xf numFmtId="0" fontId="5" fillId="0" borderId="0" xfId="60" applyFont="1" applyFill="1" applyBorder="1" applyAlignment="1" applyProtection="1">
      <alignment/>
      <protection hidden="1"/>
    </xf>
    <xf numFmtId="0" fontId="4" fillId="0" borderId="0" xfId="60" applyFont="1" applyFill="1" applyBorder="1" applyAlignment="1" applyProtection="1">
      <alignment horizontal="right"/>
      <protection hidden="1"/>
    </xf>
    <xf numFmtId="44" fontId="0" fillId="0" borderId="0" xfId="0" applyNumberFormat="1" applyFont="1" applyFill="1" applyBorder="1" applyAlignment="1" applyProtection="1">
      <alignment/>
      <protection hidden="1"/>
    </xf>
    <xf numFmtId="0" fontId="102" fillId="0" borderId="0" xfId="0" applyFont="1" applyFill="1" applyBorder="1" applyAlignment="1" applyProtection="1">
      <alignment horizontal="right"/>
      <protection hidden="1"/>
    </xf>
    <xf numFmtId="0" fontId="110" fillId="0" borderId="0" xfId="0" applyFont="1" applyFill="1" applyBorder="1" applyAlignment="1" applyProtection="1">
      <alignment horizontal="center"/>
      <protection hidden="1"/>
    </xf>
    <xf numFmtId="0" fontId="5" fillId="0" borderId="0" xfId="0" applyFont="1" applyFill="1" applyAlignment="1" applyProtection="1">
      <alignment horizontal="center"/>
      <protection/>
    </xf>
    <xf numFmtId="0" fontId="31" fillId="0" borderId="0" xfId="0" applyNumberFormat="1" applyFont="1" applyFill="1" applyAlignment="1" applyProtection="1">
      <alignment horizontal="center"/>
      <protection/>
    </xf>
    <xf numFmtId="44" fontId="5" fillId="0" borderId="0" xfId="0" applyNumberFormat="1" applyFont="1" applyFill="1" applyAlignment="1" applyProtection="1">
      <alignment horizontal="center"/>
      <protection/>
    </xf>
    <xf numFmtId="0" fontId="3" fillId="0" borderId="0" xfId="60" applyFont="1" applyFill="1" applyAlignment="1" applyProtection="1">
      <alignment horizontal="center"/>
      <protection/>
    </xf>
    <xf numFmtId="3" fontId="4" fillId="0" borderId="10" xfId="57" applyNumberFormat="1" applyFont="1" applyFill="1" applyBorder="1" applyAlignment="1" applyProtection="1">
      <alignment horizontal="center" vertical="center" wrapText="1"/>
      <protection/>
    </xf>
    <xf numFmtId="0" fontId="4" fillId="0" borderId="10" xfId="57" applyNumberFormat="1" applyFont="1" applyFill="1" applyBorder="1" applyAlignment="1" applyProtection="1">
      <alignment horizontal="center" vertical="center" wrapText="1"/>
      <protection/>
    </xf>
    <xf numFmtId="44" fontId="4" fillId="0" borderId="10" xfId="0" applyNumberFormat="1" applyFont="1" applyFill="1" applyBorder="1" applyAlignment="1" applyProtection="1">
      <alignment horizontal="center" vertical="center" wrapText="1"/>
      <protection/>
    </xf>
    <xf numFmtId="0" fontId="3" fillId="0" borderId="0" xfId="0" applyFont="1" applyFill="1" applyAlignment="1" applyProtection="1">
      <alignment horizontal="left"/>
      <protection/>
    </xf>
    <xf numFmtId="0" fontId="3" fillId="0" borderId="11" xfId="0" applyFont="1" applyFill="1" applyBorder="1" applyAlignment="1" applyProtection="1">
      <alignment horizontal="center" vertical="center"/>
      <protection/>
    </xf>
    <xf numFmtId="0" fontId="3" fillId="0" borderId="0" xfId="0" applyFont="1" applyBorder="1" applyAlignment="1" applyProtection="1">
      <alignment/>
      <protection/>
    </xf>
    <xf numFmtId="44" fontId="3" fillId="0" borderId="17" xfId="0" applyNumberFormat="1" applyFont="1" applyFill="1" applyBorder="1" applyAlignment="1" applyProtection="1">
      <alignment horizontal="left"/>
      <protection/>
    </xf>
    <xf numFmtId="0" fontId="4" fillId="0" borderId="13" xfId="0" applyNumberFormat="1" applyFont="1" applyFill="1" applyBorder="1" applyAlignment="1" applyProtection="1">
      <alignment horizontal="center"/>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vertical="center"/>
      <protection/>
    </xf>
    <xf numFmtId="0" fontId="3" fillId="0" borderId="0" xfId="0" applyFont="1" applyFill="1" applyAlignment="1" applyProtection="1">
      <alignment horizontal="center" vertical="center"/>
      <protection/>
    </xf>
    <xf numFmtId="0" fontId="26" fillId="0" borderId="13"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center"/>
      <protection/>
    </xf>
    <xf numFmtId="0" fontId="3" fillId="0" borderId="0" xfId="59" applyFont="1" applyFill="1" applyBorder="1" applyAlignment="1" applyProtection="1">
      <alignment horizontal="left"/>
      <protection/>
    </xf>
    <xf numFmtId="0" fontId="5" fillId="0" borderId="17" xfId="0" applyFont="1" applyFill="1" applyBorder="1" applyAlignment="1" applyProtection="1">
      <alignment/>
      <protection/>
    </xf>
    <xf numFmtId="0" fontId="5" fillId="0" borderId="17" xfId="59" applyFont="1" applyFill="1" applyBorder="1" applyAlignment="1" applyProtection="1">
      <alignment horizontal="left"/>
      <protection/>
    </xf>
    <xf numFmtId="0" fontId="3" fillId="0" borderId="17" xfId="0"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3" fillId="0" borderId="17"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17" xfId="59" applyFont="1" applyFill="1" applyBorder="1" applyAlignment="1" applyProtection="1">
      <alignment horizontal="right"/>
      <protection/>
    </xf>
    <xf numFmtId="0" fontId="3" fillId="0" borderId="17" xfId="0" applyNumberFormat="1" applyFont="1" applyFill="1" applyBorder="1" applyAlignment="1" applyProtection="1">
      <alignment horizontal="left"/>
      <protection/>
    </xf>
    <xf numFmtId="44" fontId="3" fillId="0" borderId="17" xfId="0" applyNumberFormat="1" applyFont="1" applyFill="1" applyBorder="1" applyAlignment="1" applyProtection="1">
      <alignment horizontal="right"/>
      <protection/>
    </xf>
    <xf numFmtId="44" fontId="3" fillId="0" borderId="17" xfId="0" applyNumberFormat="1" applyFont="1" applyFill="1" applyBorder="1" applyAlignment="1" applyProtection="1">
      <alignment/>
      <protection/>
    </xf>
    <xf numFmtId="0" fontId="3" fillId="0" borderId="0" xfId="0" applyFont="1" applyFill="1" applyBorder="1" applyAlignment="1" applyProtection="1">
      <alignment/>
      <protection/>
    </xf>
    <xf numFmtId="0" fontId="3" fillId="0" borderId="17" xfId="0" applyFont="1" applyFill="1" applyBorder="1" applyAlignment="1" applyProtection="1">
      <alignment/>
      <protection/>
    </xf>
    <xf numFmtId="0" fontId="26" fillId="0" borderId="13" xfId="0" applyFont="1" applyBorder="1" applyAlignment="1" applyProtection="1">
      <alignment horizontal="center"/>
      <protection/>
    </xf>
    <xf numFmtId="0" fontId="5" fillId="0" borderId="13" xfId="57" applyFont="1" applyFill="1" applyBorder="1" applyAlignment="1" applyProtection="1">
      <alignment horizontal="center"/>
      <protection/>
    </xf>
    <xf numFmtId="0" fontId="5" fillId="0" borderId="13" xfId="0" applyFont="1" applyBorder="1" applyAlignment="1" applyProtection="1">
      <alignment horizontal="center"/>
      <protection/>
    </xf>
    <xf numFmtId="0" fontId="4" fillId="0" borderId="13" xfId="0" applyFont="1" applyBorder="1" applyAlignment="1" applyProtection="1">
      <alignment horizontal="center"/>
      <protection/>
    </xf>
    <xf numFmtId="0" fontId="26" fillId="0" borderId="13" xfId="57" applyFont="1" applyFill="1" applyBorder="1" applyAlignment="1" applyProtection="1">
      <alignment horizontal="center"/>
      <protection/>
    </xf>
    <xf numFmtId="0" fontId="3" fillId="0" borderId="13" xfId="57" applyFont="1" applyFill="1" applyBorder="1" applyAlignment="1" applyProtection="1">
      <alignment horizontal="center"/>
      <protection/>
    </xf>
    <xf numFmtId="0" fontId="3" fillId="0" borderId="13" xfId="0" applyFont="1" applyBorder="1" applyAlignment="1" applyProtection="1">
      <alignment horizontal="center"/>
      <protection/>
    </xf>
    <xf numFmtId="0" fontId="4" fillId="0" borderId="0" xfId="0" applyNumberFormat="1" applyFont="1" applyFill="1" applyAlignment="1" applyProtection="1">
      <alignment horizontal="center"/>
      <protection/>
    </xf>
    <xf numFmtId="0" fontId="3" fillId="0" borderId="13" xfId="0" applyNumberFormat="1" applyFont="1" applyFill="1" applyBorder="1" applyAlignment="1" applyProtection="1">
      <alignment horizontal="center"/>
      <protection/>
    </xf>
    <xf numFmtId="0" fontId="0" fillId="0" borderId="0" xfId="0" applyFont="1" applyAlignment="1" applyProtection="1" quotePrefix="1">
      <alignment horizontal="center"/>
      <protection hidden="1"/>
    </xf>
    <xf numFmtId="0" fontId="0" fillId="0" borderId="0" xfId="0" applyFont="1" applyAlignment="1" applyProtection="1">
      <alignment horizontal="right"/>
      <protection hidden="1"/>
    </xf>
    <xf numFmtId="0" fontId="0" fillId="0" borderId="0" xfId="0" applyFont="1" applyFill="1" applyBorder="1" applyAlignment="1" applyProtection="1">
      <alignment horizontal="left"/>
      <protection/>
    </xf>
    <xf numFmtId="10" fontId="0" fillId="4" borderId="18" xfId="0" applyNumberFormat="1" applyFont="1" applyFill="1" applyBorder="1" applyAlignment="1" applyProtection="1">
      <alignment/>
      <protection locked="0"/>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protection/>
    </xf>
    <xf numFmtId="0" fontId="0" fillId="0" borderId="12" xfId="0" applyFont="1" applyBorder="1" applyAlignment="1" applyProtection="1">
      <alignment horizontal="center"/>
      <protection/>
    </xf>
    <xf numFmtId="43" fontId="0" fillId="0" borderId="0" xfId="0" applyNumberFormat="1" applyFont="1" applyFill="1" applyBorder="1" applyAlignment="1" applyProtection="1">
      <alignment/>
      <protection/>
    </xf>
    <xf numFmtId="0" fontId="109" fillId="0" borderId="0" xfId="0" applyFont="1" applyAlignment="1" applyProtection="1">
      <alignment/>
      <protection/>
    </xf>
    <xf numFmtId="0" fontId="0" fillId="0" borderId="17" xfId="0" applyFont="1" applyBorder="1" applyAlignment="1" applyProtection="1">
      <alignment/>
      <protection/>
    </xf>
    <xf numFmtId="0" fontId="0" fillId="0" borderId="13" xfId="0" applyFont="1" applyBorder="1" applyAlignment="1" applyProtection="1">
      <alignment horizontal="center"/>
      <protection/>
    </xf>
    <xf numFmtId="44" fontId="0" fillId="0" borderId="0"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horizontal="right"/>
      <protection/>
    </xf>
    <xf numFmtId="0" fontId="3" fillId="0" borderId="0" xfId="59" applyFont="1" applyFill="1" applyAlignment="1" applyProtection="1">
      <alignment horizontal="right"/>
      <protection/>
    </xf>
    <xf numFmtId="0" fontId="0" fillId="0" borderId="0" xfId="0" applyFont="1" applyBorder="1" applyAlignment="1" applyProtection="1">
      <alignment/>
      <protection/>
    </xf>
    <xf numFmtId="0" fontId="102" fillId="0" borderId="0" xfId="0" applyFont="1" applyBorder="1" applyAlignment="1" applyProtection="1">
      <alignment horizontal="right"/>
      <protection/>
    </xf>
    <xf numFmtId="0" fontId="0" fillId="0" borderId="0" xfId="0" applyFont="1" applyBorder="1" applyAlignment="1" applyProtection="1">
      <alignment horizontal="center"/>
      <protection/>
    </xf>
    <xf numFmtId="0" fontId="3" fillId="0" borderId="0" xfId="0" applyFont="1" applyBorder="1" applyAlignment="1" applyProtection="1">
      <alignment horizontal="right"/>
      <protection/>
    </xf>
    <xf numFmtId="0" fontId="109" fillId="0" borderId="0" xfId="0" applyFont="1" applyFill="1" applyBorder="1" applyAlignment="1" applyProtection="1">
      <alignment/>
      <protection/>
    </xf>
    <xf numFmtId="0" fontId="0" fillId="0" borderId="0" xfId="0" applyFont="1" applyFill="1" applyBorder="1" applyAlignment="1" applyProtection="1">
      <alignment horizontal="right"/>
      <protection/>
    </xf>
    <xf numFmtId="0" fontId="102" fillId="0" borderId="0" xfId="0" applyFont="1" applyFill="1" applyBorder="1" applyAlignment="1" applyProtection="1">
      <alignment horizontal="right"/>
      <protection/>
    </xf>
    <xf numFmtId="44" fontId="0" fillId="0" borderId="0" xfId="0" applyNumberFormat="1" applyFont="1" applyBorder="1" applyAlignment="1" applyProtection="1">
      <alignment/>
      <protection/>
    </xf>
    <xf numFmtId="44" fontId="0" fillId="0" borderId="0" xfId="0" applyNumberFormat="1" applyFont="1" applyAlignment="1" applyProtection="1">
      <alignment/>
      <protection/>
    </xf>
    <xf numFmtId="0" fontId="0" fillId="0" borderId="0" xfId="0" applyFont="1" applyAlignment="1" applyProtection="1">
      <alignment/>
      <protection/>
    </xf>
    <xf numFmtId="0" fontId="102" fillId="0" borderId="0" xfId="0" applyFont="1" applyAlignment="1" applyProtection="1">
      <alignment/>
      <protection/>
    </xf>
    <xf numFmtId="0" fontId="0" fillId="0" borderId="0" xfId="0" applyFont="1" applyFill="1" applyAlignment="1" applyProtection="1">
      <alignment/>
      <protection/>
    </xf>
    <xf numFmtId="0" fontId="0" fillId="33" borderId="0" xfId="0" applyFont="1" applyFill="1" applyAlignment="1" applyProtection="1">
      <alignment/>
      <protection/>
    </xf>
    <xf numFmtId="0" fontId="102" fillId="0" borderId="18" xfId="0" applyFont="1" applyBorder="1" applyAlignment="1" applyProtection="1">
      <alignment horizontal="center"/>
      <protection/>
    </xf>
    <xf numFmtId="0" fontId="102" fillId="0" borderId="18" xfId="0" applyFont="1" applyFill="1" applyBorder="1" applyAlignment="1" applyProtection="1">
      <alignment horizontal="center"/>
      <protection/>
    </xf>
    <xf numFmtId="0" fontId="0" fillId="33" borderId="0" xfId="0" applyFont="1" applyFill="1" applyBorder="1" applyAlignment="1" applyProtection="1">
      <alignment/>
      <protection/>
    </xf>
    <xf numFmtId="164" fontId="0" fillId="0" borderId="0" xfId="0" applyNumberFormat="1" applyFont="1" applyFill="1" applyAlignment="1" applyProtection="1">
      <alignment horizontal="center"/>
      <protection/>
    </xf>
    <xf numFmtId="0" fontId="0" fillId="33" borderId="0" xfId="0" applyFont="1" applyFill="1" applyBorder="1" applyAlignment="1" applyProtection="1">
      <alignment horizontal="left"/>
      <protection/>
    </xf>
    <xf numFmtId="164" fontId="0" fillId="0" borderId="0" xfId="0" applyNumberFormat="1" applyFont="1" applyAlignment="1" applyProtection="1">
      <alignment horizontal="center"/>
      <protection/>
    </xf>
    <xf numFmtId="0" fontId="0" fillId="33" borderId="0" xfId="0" applyFont="1" applyFill="1" applyAlignment="1" applyProtection="1">
      <alignment horizontal="left"/>
      <protection/>
    </xf>
    <xf numFmtId="0" fontId="0" fillId="0" borderId="0" xfId="0" applyNumberFormat="1" applyFont="1" applyFill="1" applyAlignment="1" applyProtection="1">
      <alignment/>
      <protection/>
    </xf>
    <xf numFmtId="0" fontId="95" fillId="0" borderId="0" xfId="53" applyFont="1" applyFill="1" applyAlignment="1" applyProtection="1">
      <alignment/>
      <protection/>
    </xf>
    <xf numFmtId="0" fontId="0" fillId="0" borderId="0" xfId="0" applyNumberFormat="1" applyFont="1" applyFill="1" applyAlignment="1" applyProtection="1">
      <alignment horizontal="center"/>
      <protection/>
    </xf>
    <xf numFmtId="0" fontId="0" fillId="0" borderId="0" xfId="0" applyFont="1" applyBorder="1" applyAlignment="1" applyProtection="1">
      <alignment/>
      <protection/>
    </xf>
    <xf numFmtId="0" fontId="0" fillId="0" borderId="19" xfId="0" applyNumberFormat="1" applyFont="1" applyFill="1" applyBorder="1" applyAlignment="1" applyProtection="1">
      <alignment/>
      <protection/>
    </xf>
    <xf numFmtId="0" fontId="0" fillId="0" borderId="19" xfId="0" applyNumberFormat="1" applyFont="1" applyFill="1" applyBorder="1" applyAlignment="1" applyProtection="1">
      <alignment horizontal="center"/>
      <protection/>
    </xf>
    <xf numFmtId="0" fontId="0" fillId="0" borderId="19" xfId="0" applyFont="1" applyBorder="1" applyAlignment="1" applyProtection="1">
      <alignment/>
      <protection/>
    </xf>
    <xf numFmtId="164" fontId="0" fillId="0" borderId="19" xfId="0" applyNumberFormat="1" applyFont="1" applyBorder="1" applyAlignment="1" applyProtection="1">
      <alignment horizontal="center"/>
      <protection/>
    </xf>
    <xf numFmtId="0" fontId="0" fillId="0" borderId="0" xfId="0" applyFont="1" applyFill="1" applyBorder="1" applyAlignment="1" applyProtection="1">
      <alignment/>
      <protection/>
    </xf>
    <xf numFmtId="0" fontId="114" fillId="0" borderId="0" xfId="0" applyFont="1" applyAlignment="1" applyProtection="1">
      <alignment/>
      <protection hidden="1"/>
    </xf>
    <xf numFmtId="0" fontId="107" fillId="0" borderId="0" xfId="0" applyFont="1" applyAlignment="1" applyProtection="1">
      <alignment/>
      <protection/>
    </xf>
    <xf numFmtId="44" fontId="28" fillId="0" borderId="0" xfId="61" applyNumberFormat="1" applyFont="1" applyBorder="1" applyAlignment="1" applyProtection="1">
      <alignment horizontal="left"/>
      <protection/>
    </xf>
    <xf numFmtId="0" fontId="28" fillId="0" borderId="0" xfId="61" applyNumberFormat="1" applyFont="1" applyBorder="1" applyAlignment="1" applyProtection="1">
      <alignment horizontal="center"/>
      <protection/>
    </xf>
    <xf numFmtId="0" fontId="107" fillId="0" borderId="0" xfId="0" applyFont="1" applyFill="1" applyBorder="1" applyAlignment="1" applyProtection="1">
      <alignment/>
      <protection/>
    </xf>
    <xf numFmtId="0" fontId="4" fillId="0" borderId="0" xfId="61" applyNumberFormat="1" applyFont="1" applyBorder="1" applyAlignment="1" applyProtection="1">
      <alignment horizontal="center"/>
      <protection/>
    </xf>
    <xf numFmtId="0" fontId="22" fillId="0" borderId="0" xfId="61" applyNumberFormat="1" applyFont="1" applyBorder="1" applyAlignment="1" applyProtection="1">
      <alignment horizontal="center"/>
      <protection/>
    </xf>
    <xf numFmtId="44" fontId="4" fillId="0" borderId="0" xfId="61" applyNumberFormat="1" applyFont="1" applyFill="1" applyBorder="1" applyAlignment="1" applyProtection="1">
      <alignment horizontal="center"/>
      <protection/>
    </xf>
    <xf numFmtId="0" fontId="115" fillId="0" borderId="0" xfId="61" applyFont="1" applyBorder="1" applyAlignment="1" applyProtection="1">
      <alignment/>
      <protection/>
    </xf>
    <xf numFmtId="0" fontId="4" fillId="0" borderId="0" xfId="61" applyFont="1" applyBorder="1" applyAlignment="1" applyProtection="1">
      <alignment/>
      <protection/>
    </xf>
    <xf numFmtId="0" fontId="4" fillId="0" borderId="0" xfId="61" applyNumberFormat="1" applyFont="1" applyBorder="1" applyAlignment="1" applyProtection="1">
      <alignment/>
      <protection/>
    </xf>
    <xf numFmtId="0" fontId="3" fillId="0" borderId="0" xfId="61" applyFont="1" applyBorder="1" applyAlignment="1" applyProtection="1">
      <alignment horizontal="center"/>
      <protection/>
    </xf>
    <xf numFmtId="0" fontId="4" fillId="0" borderId="19" xfId="61" applyFont="1" applyBorder="1" applyAlignment="1" applyProtection="1">
      <alignment/>
      <protection/>
    </xf>
    <xf numFmtId="14" fontId="5" fillId="0" borderId="0" xfId="61" applyNumberFormat="1" applyFont="1" applyBorder="1" applyAlignment="1" applyProtection="1">
      <alignment horizontal="center"/>
      <protection/>
    </xf>
    <xf numFmtId="44" fontId="5" fillId="0" borderId="0" xfId="61" applyNumberFormat="1" applyFont="1" applyBorder="1" applyAlignment="1" applyProtection="1">
      <alignment horizontal="center"/>
      <protection/>
    </xf>
    <xf numFmtId="0" fontId="5" fillId="0" borderId="0" xfId="61" applyNumberFormat="1" applyFont="1" applyBorder="1" applyAlignment="1" applyProtection="1">
      <alignment horizontal="center"/>
      <protection/>
    </xf>
    <xf numFmtId="14" fontId="5" fillId="0" borderId="0" xfId="61" applyNumberFormat="1" applyFont="1" applyFill="1" applyBorder="1" applyAlignment="1" applyProtection="1">
      <alignment horizontal="center"/>
      <protection/>
    </xf>
    <xf numFmtId="3" fontId="4" fillId="0" borderId="10" xfId="62" applyNumberFormat="1" applyFont="1" applyFill="1" applyBorder="1" applyAlignment="1" applyProtection="1">
      <alignment horizontal="center" vertical="center" wrapText="1"/>
      <protection/>
    </xf>
    <xf numFmtId="0" fontId="4" fillId="0" borderId="20" xfId="61" applyFont="1" applyBorder="1" applyAlignment="1" applyProtection="1">
      <alignment horizontal="center" vertical="center"/>
      <protection/>
    </xf>
    <xf numFmtId="14" fontId="4" fillId="0" borderId="10" xfId="61" applyNumberFormat="1" applyFont="1" applyBorder="1" applyAlignment="1" applyProtection="1">
      <alignment horizontal="center" vertical="center" wrapText="1"/>
      <protection/>
    </xf>
    <xf numFmtId="44" fontId="4" fillId="0" borderId="10" xfId="61" applyNumberFormat="1" applyFont="1" applyBorder="1" applyAlignment="1" applyProtection="1">
      <alignment horizontal="center" vertical="center" wrapText="1"/>
      <protection/>
    </xf>
    <xf numFmtId="0" fontId="4" fillId="0" borderId="10" xfId="61" applyNumberFormat="1" applyFont="1" applyBorder="1" applyAlignment="1" applyProtection="1">
      <alignment horizontal="center" vertical="center" wrapText="1"/>
      <protection/>
    </xf>
    <xf numFmtId="0" fontId="4" fillId="0" borderId="15" xfId="61" applyFont="1" applyBorder="1" applyAlignment="1" applyProtection="1">
      <alignment horizontal="center"/>
      <protection/>
    </xf>
    <xf numFmtId="0" fontId="4" fillId="0" borderId="21" xfId="61" applyFont="1" applyBorder="1" applyAlignment="1" applyProtection="1">
      <alignment horizontal="center"/>
      <protection/>
    </xf>
    <xf numFmtId="44" fontId="3" fillId="0" borderId="15" xfId="61" applyNumberFormat="1" applyFont="1" applyFill="1" applyBorder="1" applyAlignment="1" applyProtection="1">
      <alignment/>
      <protection/>
    </xf>
    <xf numFmtId="164" fontId="3" fillId="0" borderId="15" xfId="61" applyNumberFormat="1" applyFont="1" applyFill="1" applyBorder="1" applyAlignment="1" applyProtection="1">
      <alignment horizontal="center"/>
      <protection/>
    </xf>
    <xf numFmtId="44" fontId="3" fillId="0" borderId="15" xfId="61" applyNumberFormat="1" applyFont="1" applyFill="1" applyBorder="1" applyAlignment="1" applyProtection="1">
      <alignment horizontal="left"/>
      <protection/>
    </xf>
    <xf numFmtId="0" fontId="4" fillId="0" borderId="15" xfId="61" applyFont="1" applyFill="1" applyBorder="1" applyAlignment="1" applyProtection="1">
      <alignment horizontal="center"/>
      <protection/>
    </xf>
    <xf numFmtId="0" fontId="26" fillId="0" borderId="21" xfId="61" applyFont="1" applyBorder="1" applyAlignment="1" applyProtection="1">
      <alignment horizontal="center"/>
      <protection/>
    </xf>
    <xf numFmtId="0" fontId="3" fillId="0" borderId="21" xfId="61" applyFont="1" applyBorder="1" applyAlignment="1" applyProtection="1">
      <alignment/>
      <protection/>
    </xf>
    <xf numFmtId="164" fontId="3" fillId="0" borderId="15" xfId="61" applyNumberFormat="1" applyFont="1" applyFill="1" applyBorder="1" applyAlignment="1" applyProtection="1" quotePrefix="1">
      <alignment horizontal="center"/>
      <protection/>
    </xf>
    <xf numFmtId="0" fontId="3" fillId="0" borderId="21" xfId="61" applyFont="1" applyFill="1" applyBorder="1" applyAlignment="1" applyProtection="1">
      <alignment/>
      <protection/>
    </xf>
    <xf numFmtId="0" fontId="3" fillId="0" borderId="21" xfId="61" applyFont="1" applyFill="1" applyBorder="1" applyAlignment="1" applyProtection="1">
      <alignment horizontal="left"/>
      <protection/>
    </xf>
    <xf numFmtId="43" fontId="3" fillId="0" borderId="15" xfId="61" applyNumberFormat="1" applyFont="1" applyFill="1" applyBorder="1" applyAlignment="1" applyProtection="1">
      <alignment horizontal="center"/>
      <protection/>
    </xf>
    <xf numFmtId="0" fontId="3" fillId="0" borderId="15" xfId="61" applyFont="1" applyBorder="1" applyAlignment="1" applyProtection="1">
      <alignment horizontal="left"/>
      <protection/>
    </xf>
    <xf numFmtId="44" fontId="3" fillId="0" borderId="15" xfId="61" applyNumberFormat="1" applyFont="1" applyBorder="1" applyAlignment="1" applyProtection="1">
      <alignment horizontal="left"/>
      <protection/>
    </xf>
    <xf numFmtId="164" fontId="3" fillId="0" borderId="15" xfId="61" applyNumberFormat="1" applyFont="1" applyBorder="1" applyAlignment="1" applyProtection="1">
      <alignment horizontal="center"/>
      <protection/>
    </xf>
    <xf numFmtId="0" fontId="4" fillId="0" borderId="0" xfId="61" applyFont="1" applyBorder="1" applyAlignment="1" applyProtection="1">
      <alignment horizontal="center"/>
      <protection/>
    </xf>
    <xf numFmtId="0" fontId="4" fillId="0" borderId="0" xfId="61" applyFont="1" applyBorder="1" applyAlignment="1" applyProtection="1">
      <alignment horizontal="left"/>
      <protection/>
    </xf>
    <xf numFmtId="164" fontId="3" fillId="0" borderId="0" xfId="61" applyNumberFormat="1" applyFont="1" applyBorder="1" applyAlignment="1" applyProtection="1">
      <alignment horizontal="center"/>
      <protection/>
    </xf>
    <xf numFmtId="0" fontId="115" fillId="0" borderId="0" xfId="61" applyFont="1" applyBorder="1" applyAlignment="1" applyProtection="1">
      <alignment horizontal="right"/>
      <protection/>
    </xf>
    <xf numFmtId="0" fontId="3" fillId="0" borderId="0" xfId="61" applyNumberFormat="1" applyFont="1" applyBorder="1" applyAlignment="1" applyProtection="1">
      <alignment horizontal="center"/>
      <protection/>
    </xf>
    <xf numFmtId="0" fontId="3" fillId="0" borderId="0" xfId="61" applyFont="1" applyBorder="1" applyAlignment="1" applyProtection="1">
      <alignment horizontal="left"/>
      <protection/>
    </xf>
    <xf numFmtId="44" fontId="3" fillId="0" borderId="0" xfId="61" applyNumberFormat="1" applyFont="1" applyBorder="1" applyAlignment="1" applyProtection="1">
      <alignment horizontal="left"/>
      <protection/>
    </xf>
    <xf numFmtId="0" fontId="110" fillId="0" borderId="0" xfId="0" applyFont="1" applyAlignment="1" applyProtection="1">
      <alignment/>
      <protection/>
    </xf>
    <xf numFmtId="14" fontId="0" fillId="0" borderId="0" xfId="0" applyNumberFormat="1" applyFont="1" applyAlignment="1" applyProtection="1">
      <alignment horizontal="center"/>
      <protection/>
    </xf>
    <xf numFmtId="0" fontId="0" fillId="0" borderId="0" xfId="0" applyNumberFormat="1" applyFont="1" applyAlignment="1" applyProtection="1">
      <alignment horizontal="center"/>
      <protection/>
    </xf>
    <xf numFmtId="0" fontId="0" fillId="0" borderId="0" xfId="0" applyFont="1" applyAlignment="1" applyProtection="1">
      <alignment horizontal="center" vertical="center"/>
      <protection/>
    </xf>
    <xf numFmtId="0" fontId="0" fillId="0" borderId="0" xfId="0" applyFont="1" applyFill="1" applyBorder="1" applyAlignment="1" applyProtection="1" quotePrefix="1">
      <alignment/>
      <protection/>
    </xf>
    <xf numFmtId="164" fontId="0" fillId="0" borderId="0" xfId="0" applyNumberFormat="1" applyFont="1" applyAlignment="1" applyProtection="1">
      <alignment horizontal="center"/>
      <protection/>
    </xf>
    <xf numFmtId="44" fontId="3" fillId="4" borderId="15" xfId="61" applyNumberFormat="1" applyFont="1" applyFill="1" applyBorder="1" applyAlignment="1" applyProtection="1">
      <alignment horizontal="left"/>
      <protection locked="0"/>
    </xf>
    <xf numFmtId="0" fontId="4" fillId="4" borderId="15" xfId="61" applyFont="1" applyFill="1" applyBorder="1" applyAlignment="1" applyProtection="1">
      <alignment horizontal="center"/>
      <protection locked="0"/>
    </xf>
    <xf numFmtId="170" fontId="3" fillId="4" borderId="15" xfId="61" applyNumberFormat="1" applyFont="1" applyFill="1" applyBorder="1" applyAlignment="1" applyProtection="1">
      <alignment horizontal="center"/>
      <protection locked="0"/>
    </xf>
    <xf numFmtId="170" fontId="3" fillId="4" borderId="15" xfId="61" applyNumberFormat="1" applyFont="1" applyFill="1" applyBorder="1" applyAlignment="1" applyProtection="1" quotePrefix="1">
      <alignment horizontal="center"/>
      <protection locked="0"/>
    </xf>
    <xf numFmtId="44" fontId="3" fillId="4" borderId="15" xfId="61" applyNumberFormat="1" applyFont="1" applyFill="1" applyBorder="1" applyAlignment="1" applyProtection="1" quotePrefix="1">
      <alignment horizontal="center"/>
      <protection locked="0"/>
    </xf>
    <xf numFmtId="170" fontId="3" fillId="4" borderId="15" xfId="61" applyNumberFormat="1" applyFont="1" applyFill="1" applyBorder="1" applyAlignment="1" applyProtection="1">
      <alignment/>
      <protection locked="0"/>
    </xf>
    <xf numFmtId="0" fontId="115" fillId="0" borderId="0" xfId="61" applyFont="1" applyBorder="1" applyAlignment="1" applyProtection="1">
      <alignment horizontal="left"/>
      <protection/>
    </xf>
    <xf numFmtId="0" fontId="0" fillId="0" borderId="0" xfId="0" applyNumberFormat="1" applyFont="1" applyAlignment="1" applyProtection="1">
      <alignment/>
      <protection/>
    </xf>
    <xf numFmtId="0" fontId="103" fillId="0" borderId="0" xfId="61" applyNumberFormat="1" applyFont="1" applyBorder="1" applyAlignment="1" applyProtection="1">
      <alignment horizontal="right"/>
      <protection/>
    </xf>
    <xf numFmtId="0" fontId="0" fillId="0" borderId="0" xfId="0" applyNumberFormat="1" applyFont="1" applyFill="1" applyBorder="1" applyAlignment="1" applyProtection="1">
      <alignment/>
      <protection/>
    </xf>
    <xf numFmtId="0" fontId="115" fillId="0" borderId="0" xfId="61" applyFont="1" applyBorder="1" applyAlignment="1" applyProtection="1">
      <alignment/>
      <protection hidden="1"/>
    </xf>
    <xf numFmtId="0" fontId="3" fillId="0" borderId="0" xfId="61" applyNumberFormat="1" applyFont="1" applyBorder="1" applyAlignment="1" applyProtection="1">
      <alignment/>
      <protection hidden="1"/>
    </xf>
    <xf numFmtId="0" fontId="0" fillId="0" borderId="0" xfId="0" applyFont="1" applyAlignment="1" applyProtection="1">
      <alignment horizontal="left" vertical="center"/>
      <protection hidden="1"/>
    </xf>
    <xf numFmtId="0" fontId="4" fillId="0" borderId="10" xfId="61" applyNumberFormat="1" applyFont="1" applyBorder="1" applyAlignment="1" applyProtection="1">
      <alignment horizontal="center" vertical="center" wrapText="1"/>
      <protection hidden="1"/>
    </xf>
    <xf numFmtId="0" fontId="27" fillId="0" borderId="0" xfId="0" applyFont="1" applyFill="1" applyAlignment="1" applyProtection="1">
      <alignment horizontal="left"/>
      <protection/>
    </xf>
    <xf numFmtId="0" fontId="0" fillId="4" borderId="18" xfId="0" applyFill="1" applyBorder="1" applyAlignment="1" applyProtection="1">
      <alignment horizontal="center"/>
      <protection locked="0"/>
    </xf>
    <xf numFmtId="0" fontId="0" fillId="0" borderId="0" xfId="0" applyFont="1" applyFill="1" applyAlignment="1" applyProtection="1">
      <alignment/>
      <protection/>
    </xf>
    <xf numFmtId="0" fontId="0" fillId="0" borderId="0" xfId="0" applyFont="1" applyFill="1" applyAlignment="1" applyProtection="1">
      <alignment horizontal="center"/>
      <protection/>
    </xf>
    <xf numFmtId="0" fontId="0" fillId="0" borderId="0" xfId="0" applyFont="1" applyFill="1" applyAlignment="1" applyProtection="1">
      <alignment horizontal="left"/>
      <protection/>
    </xf>
    <xf numFmtId="0" fontId="102" fillId="0" borderId="0" xfId="0" applyFont="1" applyFill="1" applyAlignment="1" applyProtection="1">
      <alignment horizontal="center"/>
      <protection/>
    </xf>
    <xf numFmtId="0" fontId="0" fillId="0" borderId="12" xfId="0" applyFont="1" applyFill="1" applyBorder="1" applyAlignment="1" applyProtection="1">
      <alignment horizontal="center"/>
      <protection/>
    </xf>
    <xf numFmtId="0" fontId="109" fillId="0" borderId="0" xfId="0" applyFont="1" applyFill="1" applyAlignment="1" applyProtection="1">
      <alignment horizontal="left"/>
      <protection/>
    </xf>
    <xf numFmtId="0" fontId="0" fillId="0" borderId="17" xfId="0" applyFont="1" applyFill="1" applyBorder="1" applyAlignment="1" applyProtection="1">
      <alignment horizontal="left"/>
      <protection/>
    </xf>
    <xf numFmtId="0" fontId="0" fillId="0" borderId="13" xfId="0" applyFont="1" applyFill="1" applyBorder="1" applyAlignment="1" applyProtection="1">
      <alignment horizontal="center"/>
      <protection/>
    </xf>
    <xf numFmtId="44" fontId="0" fillId="0" borderId="0" xfId="0" applyNumberFormat="1" applyFont="1" applyFill="1" applyBorder="1" applyAlignment="1" applyProtection="1">
      <alignment/>
      <protection/>
    </xf>
    <xf numFmtId="0" fontId="0" fillId="0" borderId="0" xfId="0" applyFont="1" applyFill="1" applyBorder="1" applyAlignment="1" applyProtection="1">
      <alignment horizontal="left"/>
      <protection/>
    </xf>
    <xf numFmtId="0" fontId="0" fillId="0" borderId="0" xfId="0" applyFont="1" applyFill="1" applyAlignment="1" applyProtection="1">
      <alignment horizontal="right"/>
      <protection/>
    </xf>
    <xf numFmtId="0" fontId="0" fillId="0" borderId="0" xfId="0" applyFont="1" applyFill="1" applyBorder="1" applyAlignment="1" applyProtection="1">
      <alignment horizontal="center"/>
      <protection/>
    </xf>
    <xf numFmtId="0" fontId="102" fillId="0" borderId="0" xfId="0" applyFont="1" applyFill="1" applyBorder="1" applyAlignment="1" applyProtection="1">
      <alignment horizontal="center"/>
      <protection/>
    </xf>
    <xf numFmtId="0" fontId="109" fillId="0" borderId="0" xfId="0" applyFont="1" applyFill="1" applyBorder="1" applyAlignment="1" applyProtection="1">
      <alignment horizontal="left"/>
      <protection/>
    </xf>
    <xf numFmtId="0" fontId="3" fillId="0" borderId="0" xfId="60" applyFont="1" applyFill="1" applyAlignment="1" applyProtection="1">
      <alignment horizontal="left"/>
      <protection/>
    </xf>
    <xf numFmtId="0" fontId="109" fillId="0" borderId="0" xfId="0" applyFont="1" applyFill="1" applyBorder="1" applyAlignment="1" applyProtection="1">
      <alignment/>
      <protection/>
    </xf>
    <xf numFmtId="0" fontId="3" fillId="0" borderId="0" xfId="60" applyFont="1" applyFill="1" applyAlignment="1" applyProtection="1">
      <alignment horizontal="right"/>
      <protection/>
    </xf>
    <xf numFmtId="0" fontId="109" fillId="0" borderId="0" xfId="0" applyFont="1" applyFill="1" applyAlignment="1" applyProtection="1">
      <alignment/>
      <protection/>
    </xf>
    <xf numFmtId="0" fontId="110" fillId="0" borderId="0" xfId="0" applyFont="1" applyFill="1" applyBorder="1" applyAlignment="1" applyProtection="1">
      <alignment/>
      <protection/>
    </xf>
    <xf numFmtId="0" fontId="1" fillId="0" borderId="0" xfId="0" applyFont="1" applyFill="1" applyBorder="1" applyAlignment="1" applyProtection="1">
      <alignment/>
      <protection/>
    </xf>
    <xf numFmtId="0" fontId="4" fillId="0" borderId="0" xfId="57" applyFont="1" applyFill="1" applyAlignment="1" applyProtection="1">
      <alignment horizontal="right"/>
      <protection/>
    </xf>
    <xf numFmtId="44" fontId="0" fillId="0" borderId="0" xfId="0" applyNumberFormat="1" applyFont="1" applyFill="1" applyAlignment="1" applyProtection="1">
      <alignment/>
      <protection/>
    </xf>
    <xf numFmtId="0" fontId="108" fillId="0" borderId="18" xfId="0" applyFont="1" applyFill="1" applyBorder="1" applyAlignment="1" applyProtection="1">
      <alignment/>
      <protection hidden="1"/>
    </xf>
    <xf numFmtId="0" fontId="0" fillId="4" borderId="21" xfId="0" applyFill="1" applyBorder="1" applyAlignment="1" applyProtection="1">
      <alignment horizontal="center"/>
      <protection locked="0"/>
    </xf>
    <xf numFmtId="0" fontId="103" fillId="0" borderId="0" xfId="0" applyFont="1" applyFill="1" applyBorder="1" applyAlignment="1" applyProtection="1">
      <alignment/>
      <protection/>
    </xf>
    <xf numFmtId="0" fontId="3" fillId="0" borderId="17" xfId="0" applyFont="1" applyFill="1" applyBorder="1" applyAlignment="1" applyProtection="1">
      <alignment/>
      <protection/>
    </xf>
    <xf numFmtId="0" fontId="5" fillId="0" borderId="0" xfId="59" applyFont="1" applyFill="1" applyBorder="1" applyProtection="1">
      <alignment/>
      <protection/>
    </xf>
    <xf numFmtId="44" fontId="3" fillId="0" borderId="0" xfId="0" applyNumberFormat="1" applyFont="1" applyFill="1" applyBorder="1" applyAlignment="1" applyProtection="1">
      <alignment horizontal="left"/>
      <protection/>
    </xf>
    <xf numFmtId="0" fontId="115" fillId="0" borderId="15" xfId="61" applyFont="1" applyFill="1" applyBorder="1" applyAlignment="1" applyProtection="1">
      <alignment horizontal="center"/>
      <protection/>
    </xf>
    <xf numFmtId="0" fontId="26" fillId="0" borderId="0" xfId="0" applyNumberFormat="1" applyFont="1" applyFill="1" applyBorder="1" applyAlignment="1" applyProtection="1">
      <alignment horizontal="center"/>
      <protection/>
    </xf>
    <xf numFmtId="0" fontId="3" fillId="0" borderId="0" xfId="0" applyFont="1" applyFill="1" applyBorder="1" applyAlignment="1" applyProtection="1" quotePrefix="1">
      <alignment horizontal="center"/>
      <protection/>
    </xf>
    <xf numFmtId="0" fontId="4"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44" fontId="3" fillId="0" borderId="0" xfId="0" applyNumberFormat="1" applyFont="1" applyFill="1" applyBorder="1" applyAlignment="1" applyProtection="1">
      <alignment/>
      <protection/>
    </xf>
    <xf numFmtId="0" fontId="26" fillId="0" borderId="0" xfId="0" applyFont="1" applyFill="1" applyBorder="1" applyAlignment="1" applyProtection="1">
      <alignment horizontal="center"/>
      <protection/>
    </xf>
    <xf numFmtId="0" fontId="5" fillId="0" borderId="0" xfId="57" applyFont="1" applyFill="1" applyBorder="1" applyAlignment="1" applyProtection="1">
      <alignment horizontal="center"/>
      <protection/>
    </xf>
    <xf numFmtId="0" fontId="3" fillId="0" borderId="0" xfId="57" applyFont="1" applyFill="1" applyBorder="1" applyAlignment="1" applyProtection="1">
      <alignment horizontal="center"/>
      <protection/>
    </xf>
    <xf numFmtId="0" fontId="3" fillId="0" borderId="0" xfId="57" applyFont="1" applyFill="1" applyBorder="1" applyAlignment="1" applyProtection="1">
      <alignment/>
      <protection/>
    </xf>
    <xf numFmtId="0" fontId="4" fillId="0" borderId="0" xfId="0" applyFont="1" applyFill="1" applyBorder="1" applyAlignment="1" applyProtection="1">
      <alignment horizontal="center"/>
      <protection/>
    </xf>
    <xf numFmtId="0" fontId="26" fillId="0" borderId="0" xfId="57" applyFont="1" applyFill="1" applyBorder="1" applyAlignment="1" applyProtection="1">
      <alignment horizontal="center"/>
      <protection/>
    </xf>
    <xf numFmtId="0" fontId="3" fillId="0" borderId="0" xfId="63" applyFont="1" applyFill="1" applyBorder="1" applyProtection="1">
      <alignment/>
      <protection/>
    </xf>
    <xf numFmtId="0" fontId="3" fillId="0" borderId="0" xfId="59" applyFont="1" applyFill="1" applyBorder="1" applyProtection="1">
      <alignment/>
      <protection/>
    </xf>
    <xf numFmtId="0" fontId="23" fillId="0" borderId="0" xfId="0" applyFont="1" applyFill="1" applyBorder="1" applyAlignment="1" applyProtection="1">
      <alignment/>
      <protection/>
    </xf>
    <xf numFmtId="0" fontId="22" fillId="0" borderId="0" xfId="0" applyNumberFormat="1" applyFont="1" applyFill="1" applyBorder="1" applyAlignment="1" applyProtection="1">
      <alignment horizontal="center"/>
      <protection/>
    </xf>
    <xf numFmtId="0" fontId="23" fillId="0" borderId="0" xfId="0" applyFont="1" applyFill="1" applyBorder="1" applyAlignment="1" applyProtection="1">
      <alignment horizontal="center"/>
      <protection/>
    </xf>
    <xf numFmtId="0" fontId="115" fillId="0" borderId="0" xfId="0" applyFont="1" applyFill="1" applyBorder="1" applyAlignment="1" applyProtection="1">
      <alignment horizontal="right"/>
      <protection/>
    </xf>
    <xf numFmtId="0" fontId="115" fillId="0" borderId="0" xfId="0" applyFont="1" applyFill="1" applyBorder="1" applyAlignment="1" applyProtection="1">
      <alignment horizontal="center"/>
      <protection/>
    </xf>
    <xf numFmtId="44" fontId="115"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44" fontId="5" fillId="0" borderId="0" xfId="0" applyNumberFormat="1" applyFont="1" applyFill="1" applyBorder="1" applyAlignment="1" applyProtection="1">
      <alignment horizontal="left"/>
      <protection/>
    </xf>
    <xf numFmtId="0" fontId="26" fillId="0" borderId="0" xfId="0" applyFont="1" applyFill="1" applyAlignment="1" applyProtection="1">
      <alignment horizontal="center"/>
      <protection/>
    </xf>
    <xf numFmtId="0" fontId="3" fillId="0" borderId="13" xfId="0" applyFont="1" applyFill="1" applyBorder="1" applyAlignment="1" applyProtection="1">
      <alignment/>
      <protection/>
    </xf>
    <xf numFmtId="0" fontId="3" fillId="0" borderId="12" xfId="0" applyNumberFormat="1" applyFont="1" applyFill="1" applyBorder="1" applyAlignment="1" applyProtection="1">
      <alignment horizontal="center"/>
      <protection/>
    </xf>
    <xf numFmtId="0" fontId="103" fillId="0" borderId="0" xfId="0" applyFont="1" applyFill="1" applyBorder="1" applyAlignment="1" applyProtection="1">
      <alignment horizontal="center"/>
      <protection/>
    </xf>
    <xf numFmtId="0" fontId="103" fillId="0" borderId="0" xfId="0" applyFont="1" applyFill="1" applyBorder="1" applyAlignment="1" applyProtection="1">
      <alignment horizontal="center" vertical="center"/>
      <protection/>
    </xf>
    <xf numFmtId="0" fontId="116" fillId="0" borderId="0" xfId="0" applyFont="1" applyAlignment="1" applyProtection="1">
      <alignment/>
      <protection/>
    </xf>
    <xf numFmtId="44" fontId="5" fillId="0" borderId="18" xfId="0" applyNumberFormat="1" applyFont="1" applyFill="1" applyBorder="1" applyAlignment="1" applyProtection="1">
      <alignment/>
      <protection/>
    </xf>
    <xf numFmtId="0" fontId="0" fillId="0" borderId="0" xfId="0" applyBorder="1" applyAlignment="1" applyProtection="1">
      <alignment/>
      <protection/>
    </xf>
    <xf numFmtId="10" fontId="0" fillId="0" borderId="0" xfId="0" applyNumberFormat="1" applyFont="1" applyFill="1" applyBorder="1" applyAlignment="1" applyProtection="1">
      <alignment/>
      <protection/>
    </xf>
    <xf numFmtId="44" fontId="0" fillId="0" borderId="0" xfId="0" applyNumberFormat="1" applyFont="1" applyAlignment="1" applyProtection="1">
      <alignment horizontal="center"/>
      <protection/>
    </xf>
    <xf numFmtId="0" fontId="5" fillId="0" borderId="17" xfId="0" applyFont="1" applyFill="1" applyBorder="1" applyAlignment="1" applyProtection="1">
      <alignment horizontal="center"/>
      <protection/>
    </xf>
    <xf numFmtId="3" fontId="4" fillId="0" borderId="13" xfId="57" applyNumberFormat="1" applyFont="1" applyFill="1" applyBorder="1" applyAlignment="1" applyProtection="1">
      <alignment horizontal="center" vertical="center" wrapText="1"/>
      <protection/>
    </xf>
    <xf numFmtId="0" fontId="108" fillId="4" borderId="18" xfId="0" applyFont="1" applyFill="1" applyBorder="1" applyAlignment="1" applyProtection="1">
      <alignment/>
      <protection locked="0"/>
    </xf>
    <xf numFmtId="37" fontId="0" fillId="4" borderId="15" xfId="0" applyNumberFormat="1" applyFont="1" applyFill="1" applyBorder="1" applyAlignment="1" applyProtection="1">
      <alignment/>
      <protection locked="0"/>
    </xf>
    <xf numFmtId="37" fontId="0" fillId="4" borderId="22" xfId="0" applyNumberFormat="1" applyFont="1" applyFill="1" applyBorder="1" applyAlignment="1" applyProtection="1">
      <alignment/>
      <protection locked="0"/>
    </xf>
    <xf numFmtId="0" fontId="109" fillId="0" borderId="0" xfId="0" applyFont="1" applyBorder="1" applyAlignment="1" applyProtection="1">
      <alignment/>
      <protection/>
    </xf>
    <xf numFmtId="0" fontId="0" fillId="0" borderId="0" xfId="0" applyFont="1" applyFill="1" applyBorder="1" applyAlignment="1" applyProtection="1">
      <alignment horizontal="center"/>
      <protection hidden="1"/>
    </xf>
    <xf numFmtId="0" fontId="0" fillId="0" borderId="0" xfId="0" applyFont="1" applyFill="1" applyBorder="1" applyAlignment="1" applyProtection="1">
      <alignment horizontal="left" vertical="top" wrapText="1"/>
      <protection hidden="1"/>
    </xf>
    <xf numFmtId="0" fontId="0" fillId="0" borderId="0" xfId="0" applyAlignment="1" applyProtection="1">
      <alignment horizontal="left" vertical="top" wrapText="1"/>
      <protection hidden="1"/>
    </xf>
    <xf numFmtId="0" fontId="113" fillId="0" borderId="0" xfId="0" applyFont="1" applyFill="1" applyBorder="1" applyAlignment="1" applyProtection="1">
      <alignment horizontal="center"/>
      <protection hidden="1"/>
    </xf>
    <xf numFmtId="0" fontId="0" fillId="4" borderId="18" xfId="0" applyFont="1" applyFill="1" applyBorder="1" applyAlignment="1" applyProtection="1">
      <alignment horizontal="center"/>
      <protection locked="0"/>
    </xf>
    <xf numFmtId="0" fontId="0" fillId="0" borderId="0" xfId="0" applyFont="1" applyAlignment="1" applyProtection="1">
      <alignment horizontal="center"/>
      <protection hidden="1"/>
    </xf>
    <xf numFmtId="0" fontId="0" fillId="0" borderId="0" xfId="0" applyFont="1" applyAlignment="1" applyProtection="1">
      <alignment horizontal="left"/>
      <protection hidden="1"/>
    </xf>
    <xf numFmtId="168" fontId="27" fillId="0" borderId="0" xfId="0" applyNumberFormat="1" applyFont="1" applyFill="1" applyAlignment="1" applyProtection="1">
      <alignment horizontal="right"/>
      <protection/>
    </xf>
    <xf numFmtId="44" fontId="3" fillId="4" borderId="15" xfId="0" applyNumberFormat="1" applyFont="1" applyFill="1" applyBorder="1" applyAlignment="1" applyProtection="1">
      <alignment horizontal="left"/>
      <protection locked="0"/>
    </xf>
    <xf numFmtId="44" fontId="3" fillId="34" borderId="15" xfId="0" applyNumberFormat="1" applyFont="1" applyFill="1" applyBorder="1" applyAlignment="1" applyProtection="1">
      <alignment horizontal="left"/>
      <protection/>
    </xf>
    <xf numFmtId="0" fontId="115" fillId="0" borderId="0" xfId="0" applyFont="1" applyFill="1" applyAlignment="1" applyProtection="1">
      <alignment horizontal="left"/>
      <protection/>
    </xf>
    <xf numFmtId="0" fontId="102" fillId="0" borderId="0" xfId="0" applyFont="1" applyAlignment="1" applyProtection="1">
      <alignment horizontal="center"/>
      <protection/>
    </xf>
    <xf numFmtId="0" fontId="102" fillId="0" borderId="0" xfId="0" applyFont="1" applyAlignment="1" applyProtection="1">
      <alignment horizontal="right"/>
      <protection/>
    </xf>
    <xf numFmtId="166" fontId="0" fillId="0" borderId="0" xfId="0" applyNumberFormat="1" applyFont="1" applyFill="1" applyBorder="1" applyAlignment="1" applyProtection="1">
      <alignment/>
      <protection/>
    </xf>
    <xf numFmtId="0" fontId="0" fillId="0" borderId="0" xfId="0" applyFont="1" applyFill="1" applyBorder="1" applyAlignment="1" applyProtection="1">
      <alignment/>
      <protection/>
    </xf>
    <xf numFmtId="171" fontId="0" fillId="4" borderId="15" xfId="0" applyNumberFormat="1" applyFont="1" applyFill="1" applyBorder="1" applyAlignment="1" applyProtection="1">
      <alignment/>
      <protection locked="0"/>
    </xf>
    <xf numFmtId="171" fontId="0" fillId="0" borderId="15" xfId="0" applyNumberFormat="1" applyFont="1" applyFill="1" applyBorder="1" applyAlignment="1" applyProtection="1">
      <alignment/>
      <protection hidden="1"/>
    </xf>
    <xf numFmtId="0" fontId="4" fillId="0" borderId="13" xfId="57" applyFont="1" applyFill="1" applyBorder="1" applyAlignment="1" applyProtection="1">
      <alignment horizontal="center"/>
      <protection hidden="1"/>
    </xf>
    <xf numFmtId="44" fontId="0" fillId="0" borderId="0" xfId="0" applyNumberFormat="1" applyFont="1" applyFill="1" applyAlignment="1" applyProtection="1">
      <alignment/>
      <protection hidden="1"/>
    </xf>
    <xf numFmtId="171" fontId="0" fillId="0" borderId="16" xfId="0" applyNumberFormat="1" applyFont="1" applyFill="1" applyBorder="1" applyAlignment="1" applyProtection="1">
      <alignment/>
      <protection hidden="1"/>
    </xf>
    <xf numFmtId="0" fontId="22" fillId="0" borderId="23" xfId="0" applyFont="1" applyFill="1" applyBorder="1" applyAlignment="1" applyProtection="1">
      <alignment horizontal="center"/>
      <protection/>
    </xf>
    <xf numFmtId="0" fontId="22" fillId="0" borderId="24" xfId="0" applyFont="1" applyFill="1" applyBorder="1" applyAlignment="1" applyProtection="1">
      <alignment horizontal="center" vertical="center"/>
      <protection/>
    </xf>
    <xf numFmtId="0" fontId="22" fillId="0" borderId="25" xfId="0" applyFont="1" applyFill="1" applyBorder="1" applyAlignment="1" applyProtection="1">
      <alignment horizontal="center" vertical="center"/>
      <protection/>
    </xf>
    <xf numFmtId="0" fontId="22" fillId="0" borderId="26" xfId="0" applyFont="1" applyFill="1" applyBorder="1" applyAlignment="1" applyProtection="1">
      <alignment horizontal="center" vertical="center"/>
      <protection/>
    </xf>
    <xf numFmtId="0" fontId="23" fillId="0" borderId="0" xfId="0" applyNumberFormat="1" applyFont="1" applyFill="1" applyAlignment="1" applyProtection="1">
      <alignment horizontal="right"/>
      <protection/>
    </xf>
    <xf numFmtId="171" fontId="23" fillId="0" borderId="27" xfId="0" applyNumberFormat="1" applyFont="1" applyFill="1" applyBorder="1" applyAlignment="1" applyProtection="1">
      <alignment/>
      <protection/>
    </xf>
    <xf numFmtId="171" fontId="23" fillId="0" borderId="28" xfId="0" applyNumberFormat="1" applyFont="1" applyFill="1" applyBorder="1" applyAlignment="1" applyProtection="1">
      <alignment/>
      <protection/>
    </xf>
    <xf numFmtId="0" fontId="23" fillId="0" borderId="0" xfId="0" applyFont="1" applyFill="1" applyAlignment="1" applyProtection="1">
      <alignment horizontal="left"/>
      <protection/>
    </xf>
    <xf numFmtId="171" fontId="23" fillId="0" borderId="29" xfId="0" applyNumberFormat="1" applyFont="1" applyFill="1" applyBorder="1" applyAlignment="1" applyProtection="1">
      <alignment/>
      <protection/>
    </xf>
    <xf numFmtId="171" fontId="23" fillId="0" borderId="30" xfId="0" applyNumberFormat="1" applyFont="1" applyFill="1" applyBorder="1" applyAlignment="1" applyProtection="1">
      <alignment/>
      <protection/>
    </xf>
    <xf numFmtId="171" fontId="23" fillId="0" borderId="31" xfId="0" applyNumberFormat="1" applyFont="1" applyFill="1" applyBorder="1" applyAlignment="1" applyProtection="1">
      <alignment/>
      <protection/>
    </xf>
    <xf numFmtId="171" fontId="23" fillId="0" borderId="32" xfId="0" applyNumberFormat="1" applyFont="1" applyFill="1" applyBorder="1" applyAlignment="1" applyProtection="1">
      <alignment/>
      <protection/>
    </xf>
    <xf numFmtId="171" fontId="23" fillId="0" borderId="0" xfId="0" applyNumberFormat="1" applyFont="1" applyFill="1" applyAlignment="1" applyProtection="1">
      <alignment/>
      <protection/>
    </xf>
    <xf numFmtId="171" fontId="3" fillId="0" borderId="0" xfId="0" applyNumberFormat="1" applyFont="1" applyFill="1" applyAlignment="1" applyProtection="1">
      <alignment/>
      <protection/>
    </xf>
    <xf numFmtId="171" fontId="4" fillId="0" borderId="10" xfId="0" applyNumberFormat="1" applyFont="1" applyFill="1" applyBorder="1" applyAlignment="1" applyProtection="1">
      <alignment horizontal="center" vertical="center" wrapText="1"/>
      <protection/>
    </xf>
    <xf numFmtId="171" fontId="3" fillId="0" borderId="15" xfId="0" applyNumberFormat="1" applyFont="1" applyFill="1" applyBorder="1" applyAlignment="1" applyProtection="1">
      <alignment horizontal="left"/>
      <protection/>
    </xf>
    <xf numFmtId="171" fontId="3" fillId="4" borderId="15" xfId="0" applyNumberFormat="1" applyFont="1" applyFill="1" applyBorder="1" applyAlignment="1" applyProtection="1">
      <alignment horizontal="left"/>
      <protection locked="0"/>
    </xf>
    <xf numFmtId="171" fontId="3" fillId="0" borderId="33" xfId="0" applyNumberFormat="1" applyFont="1" applyFill="1" applyBorder="1" applyAlignment="1" applyProtection="1">
      <alignment horizontal="left"/>
      <protection/>
    </xf>
    <xf numFmtId="171" fontId="3" fillId="4" borderId="33" xfId="0" applyNumberFormat="1" applyFont="1" applyFill="1" applyBorder="1" applyAlignment="1" applyProtection="1">
      <alignment horizontal="left"/>
      <protection locked="0"/>
    </xf>
    <xf numFmtId="0" fontId="4" fillId="0" borderId="13" xfId="0" applyFont="1" applyFill="1" applyBorder="1" applyAlignment="1" applyProtection="1">
      <alignment horizontal="center"/>
      <protection/>
    </xf>
    <xf numFmtId="0" fontId="26" fillId="0" borderId="13" xfId="0" applyFont="1" applyFill="1" applyBorder="1" applyAlignment="1" applyProtection="1">
      <alignment horizontal="center"/>
      <protection/>
    </xf>
    <xf numFmtId="0" fontId="3" fillId="0" borderId="0" xfId="63" applyFont="1" applyFill="1" applyBorder="1" applyAlignment="1" applyProtection="1">
      <alignment/>
      <protection/>
    </xf>
    <xf numFmtId="0" fontId="3" fillId="4" borderId="34" xfId="63" applyFont="1" applyFill="1" applyBorder="1" applyAlignment="1" applyProtection="1">
      <alignment/>
      <protection locked="0"/>
    </xf>
    <xf numFmtId="0" fontId="5" fillId="4" borderId="34" xfId="59" applyFont="1" applyFill="1" applyBorder="1" applyProtection="1">
      <alignment/>
      <protection locked="0"/>
    </xf>
    <xf numFmtId="0" fontId="5" fillId="0" borderId="35" xfId="59" applyFont="1" applyFill="1" applyBorder="1" applyProtection="1">
      <alignment/>
      <protection/>
    </xf>
    <xf numFmtId="0" fontId="5" fillId="0" borderId="34" xfId="59" applyFont="1" applyFill="1" applyBorder="1" applyProtection="1">
      <alignment/>
      <protection/>
    </xf>
    <xf numFmtId="171" fontId="0" fillId="0" borderId="15" xfId="0" applyNumberFormat="1" applyFont="1" applyFill="1" applyBorder="1" applyAlignment="1" applyProtection="1">
      <alignment/>
      <protection/>
    </xf>
    <xf numFmtId="171" fontId="3" fillId="4" borderId="15" xfId="61" applyNumberFormat="1" applyFont="1" applyFill="1" applyBorder="1" applyAlignment="1" applyProtection="1">
      <alignment horizontal="left"/>
      <protection locked="0"/>
    </xf>
    <xf numFmtId="171" fontId="3" fillId="0" borderId="15" xfId="61" applyNumberFormat="1" applyFont="1" applyFill="1" applyBorder="1" applyAlignment="1" applyProtection="1">
      <alignment horizontal="left"/>
      <protection/>
    </xf>
    <xf numFmtId="171" fontId="3" fillId="4" borderId="15" xfId="61" applyNumberFormat="1" applyFont="1" applyFill="1" applyBorder="1" applyAlignment="1" applyProtection="1">
      <alignment/>
      <protection locked="0"/>
    </xf>
    <xf numFmtId="171" fontId="3" fillId="0" borderId="15" xfId="61" applyNumberFormat="1" applyFont="1" applyFill="1" applyBorder="1" applyAlignment="1" applyProtection="1">
      <alignment/>
      <protection/>
    </xf>
    <xf numFmtId="171" fontId="3" fillId="0" borderId="36" xfId="0" applyNumberFormat="1" applyFont="1" applyFill="1" applyBorder="1" applyAlignment="1" applyProtection="1">
      <alignment horizontal="left"/>
      <protection/>
    </xf>
    <xf numFmtId="171" fontId="3" fillId="0" borderId="16" xfId="0" applyNumberFormat="1" applyFont="1" applyFill="1" applyBorder="1" applyAlignment="1" applyProtection="1">
      <alignment horizontal="left"/>
      <protection/>
    </xf>
    <xf numFmtId="0" fontId="4" fillId="0" borderId="37" xfId="0" applyFont="1" applyFill="1" applyBorder="1" applyAlignment="1" applyProtection="1">
      <alignment horizontal="center" vertical="center"/>
      <protection/>
    </xf>
    <xf numFmtId="0" fontId="4" fillId="0" borderId="37" xfId="0" applyFont="1" applyFill="1" applyBorder="1" applyAlignment="1" applyProtection="1">
      <alignment horizontal="center" vertical="center" wrapText="1"/>
      <protection/>
    </xf>
    <xf numFmtId="44" fontId="4" fillId="0" borderId="37" xfId="0" applyNumberFormat="1" applyFont="1" applyFill="1" applyBorder="1" applyAlignment="1" applyProtection="1">
      <alignment horizontal="center" vertical="center"/>
      <protection/>
    </xf>
    <xf numFmtId="44" fontId="3" fillId="0" borderId="0" xfId="0" applyNumberFormat="1" applyFont="1" applyFill="1" applyBorder="1" applyAlignment="1" applyProtection="1">
      <alignment horizontal="center"/>
      <protection/>
    </xf>
    <xf numFmtId="0" fontId="38" fillId="0" borderId="0" xfId="0" applyFont="1" applyAlignment="1" applyProtection="1">
      <alignment horizontal="center"/>
      <protection/>
    </xf>
    <xf numFmtId="0" fontId="3" fillId="34" borderId="38" xfId="0" applyFont="1" applyFill="1" applyBorder="1" applyAlignment="1" applyProtection="1">
      <alignment horizontal="center"/>
      <protection/>
    </xf>
    <xf numFmtId="3" fontId="3" fillId="34" borderId="38" xfId="0" applyNumberFormat="1" applyFont="1" applyFill="1" applyBorder="1" applyAlignment="1" applyProtection="1">
      <alignment horizontal="center"/>
      <protection/>
    </xf>
    <xf numFmtId="44" fontId="3" fillId="34" borderId="38" xfId="0" applyNumberFormat="1" applyFont="1" applyFill="1" applyBorder="1" applyAlignment="1" applyProtection="1">
      <alignment horizontal="left"/>
      <protection/>
    </xf>
    <xf numFmtId="44" fontId="3" fillId="34" borderId="0" xfId="0" applyNumberFormat="1" applyFont="1" applyFill="1" applyBorder="1" applyAlignment="1" applyProtection="1">
      <alignment/>
      <protection/>
    </xf>
    <xf numFmtId="3" fontId="3" fillId="4" borderId="15" xfId="0" applyNumberFormat="1" applyFont="1" applyFill="1" applyBorder="1" applyAlignment="1" applyProtection="1">
      <alignment horizontal="center"/>
      <protection locked="0"/>
    </xf>
    <xf numFmtId="44" fontId="3" fillId="0" borderId="0" xfId="0" applyNumberFormat="1" applyFont="1" applyFill="1" applyBorder="1" applyAlignment="1" applyProtection="1">
      <alignment/>
      <protection/>
    </xf>
    <xf numFmtId="171" fontId="3" fillId="0" borderId="0" xfId="0" applyNumberFormat="1" applyFont="1" applyFill="1" applyBorder="1" applyAlignment="1" applyProtection="1">
      <alignment horizontal="left"/>
      <protection/>
    </xf>
    <xf numFmtId="0" fontId="3" fillId="4" borderId="22" xfId="0" applyFont="1" applyFill="1" applyBorder="1" applyAlignment="1" applyProtection="1">
      <alignment horizontal="center"/>
      <protection locked="0"/>
    </xf>
    <xf numFmtId="3" fontId="103" fillId="4" borderId="22" xfId="0" applyNumberFormat="1" applyFont="1" applyFill="1" applyBorder="1" applyAlignment="1" applyProtection="1">
      <alignment horizontal="center" vertical="center"/>
      <protection locked="0"/>
    </xf>
    <xf numFmtId="0" fontId="4" fillId="0" borderId="0" xfId="0" applyNumberFormat="1" applyFont="1" applyFill="1" applyBorder="1" applyAlignment="1" applyProtection="1">
      <alignment/>
      <protection/>
    </xf>
    <xf numFmtId="171" fontId="3" fillId="34" borderId="38" xfId="0" applyNumberFormat="1" applyFont="1" applyFill="1" applyBorder="1" applyAlignment="1" applyProtection="1">
      <alignment horizontal="left"/>
      <protection/>
    </xf>
    <xf numFmtId="171" fontId="103" fillId="4" borderId="22" xfId="0" applyNumberFormat="1" applyFont="1" applyFill="1" applyBorder="1" applyAlignment="1" applyProtection="1">
      <alignment horizontal="left" vertical="center"/>
      <protection locked="0"/>
    </xf>
    <xf numFmtId="0" fontId="22" fillId="0" borderId="39" xfId="0" applyFont="1" applyFill="1" applyBorder="1" applyAlignment="1" applyProtection="1">
      <alignment horizontal="center" vertical="center"/>
      <protection/>
    </xf>
    <xf numFmtId="171" fontId="0" fillId="0" borderId="0" xfId="0" applyNumberFormat="1" applyFont="1" applyAlignment="1" applyProtection="1">
      <alignment/>
      <protection/>
    </xf>
    <xf numFmtId="171" fontId="0" fillId="0" borderId="0" xfId="0" applyNumberFormat="1" applyFont="1" applyFill="1" applyAlignment="1" applyProtection="1">
      <alignment horizontal="left"/>
      <protection/>
    </xf>
    <xf numFmtId="171" fontId="0" fillId="0" borderId="0" xfId="0" applyNumberFormat="1" applyFont="1" applyFill="1" applyAlignment="1" applyProtection="1">
      <alignment/>
      <protection/>
    </xf>
    <xf numFmtId="171" fontId="0" fillId="0" borderId="19" xfId="0" applyNumberFormat="1" applyFont="1" applyFill="1" applyBorder="1" applyAlignment="1" applyProtection="1">
      <alignment/>
      <protection/>
    </xf>
    <xf numFmtId="171" fontId="0" fillId="0" borderId="19" xfId="0" applyNumberFormat="1" applyFont="1" applyFill="1" applyBorder="1" applyAlignment="1" applyProtection="1">
      <alignment horizontal="left"/>
      <protection/>
    </xf>
    <xf numFmtId="171" fontId="102" fillId="0" borderId="40" xfId="0" applyNumberFormat="1" applyFont="1" applyFill="1" applyBorder="1" applyAlignment="1" applyProtection="1">
      <alignment horizontal="center"/>
      <protection/>
    </xf>
    <xf numFmtId="171" fontId="102" fillId="0" borderId="41" xfId="0" applyNumberFormat="1" applyFont="1" applyBorder="1" applyAlignment="1" applyProtection="1">
      <alignment/>
      <protection/>
    </xf>
    <xf numFmtId="0" fontId="102" fillId="0" borderId="0" xfId="0" applyFont="1" applyBorder="1" applyAlignment="1" applyProtection="1">
      <alignment horizontal="center"/>
      <protection/>
    </xf>
    <xf numFmtId="0" fontId="3" fillId="0" borderId="0" xfId="0" applyFont="1" applyBorder="1" applyAlignment="1" applyProtection="1">
      <alignment horizontal="center"/>
      <protection/>
    </xf>
    <xf numFmtId="171" fontId="0" fillId="0" borderId="0" xfId="0" applyNumberFormat="1" applyFont="1" applyFill="1" applyAlignment="1" applyProtection="1">
      <alignment/>
      <protection/>
    </xf>
    <xf numFmtId="171" fontId="0" fillId="0" borderId="0" xfId="0" applyNumberFormat="1" applyFont="1" applyFill="1" applyBorder="1" applyAlignment="1" applyProtection="1">
      <alignment/>
      <protection/>
    </xf>
    <xf numFmtId="171" fontId="0" fillId="0" borderId="42" xfId="0" applyNumberFormat="1" applyFont="1" applyFill="1" applyBorder="1" applyAlignment="1" applyProtection="1">
      <alignment/>
      <protection/>
    </xf>
    <xf numFmtId="171" fontId="0" fillId="0" borderId="21" xfId="0" applyNumberFormat="1" applyFont="1" applyFill="1" applyBorder="1" applyAlignment="1" applyProtection="1">
      <alignment/>
      <protection/>
    </xf>
    <xf numFmtId="171" fontId="0" fillId="0" borderId="16" xfId="0" applyNumberFormat="1" applyFont="1" applyFill="1" applyBorder="1" applyAlignment="1" applyProtection="1">
      <alignment/>
      <protection/>
    </xf>
    <xf numFmtId="171" fontId="0" fillId="0" borderId="43" xfId="0" applyNumberFormat="1" applyFont="1" applyFill="1" applyBorder="1" applyAlignment="1" applyProtection="1">
      <alignment/>
      <protection/>
    </xf>
    <xf numFmtId="171" fontId="0" fillId="0" borderId="0" xfId="0" applyNumberFormat="1" applyFont="1" applyFill="1" applyBorder="1" applyAlignment="1" applyProtection="1">
      <alignment/>
      <protection/>
    </xf>
    <xf numFmtId="171" fontId="0" fillId="0" borderId="44" xfId="0" applyNumberFormat="1" applyFont="1" applyFill="1" applyBorder="1" applyAlignment="1" applyProtection="1">
      <alignment/>
      <protection/>
    </xf>
    <xf numFmtId="171" fontId="0" fillId="0" borderId="45" xfId="0" applyNumberFormat="1" applyFont="1" applyFill="1" applyBorder="1" applyAlignment="1" applyProtection="1">
      <alignment/>
      <protection/>
    </xf>
    <xf numFmtId="171" fontId="0" fillId="0" borderId="46" xfId="0" applyNumberFormat="1" applyFont="1" applyFill="1" applyBorder="1" applyAlignment="1" applyProtection="1">
      <alignment/>
      <protection/>
    </xf>
    <xf numFmtId="171" fontId="0" fillId="0" borderId="47" xfId="0" applyNumberFormat="1" applyFont="1" applyFill="1" applyBorder="1" applyAlignment="1" applyProtection="1">
      <alignment/>
      <protection/>
    </xf>
    <xf numFmtId="171" fontId="4" fillId="0" borderId="0" xfId="0" applyNumberFormat="1" applyFont="1" applyFill="1" applyBorder="1" applyAlignment="1" applyProtection="1">
      <alignment horizontal="center" vertical="center" wrapText="1"/>
      <protection/>
    </xf>
    <xf numFmtId="171" fontId="0" fillId="0" borderId="40" xfId="0" applyNumberFormat="1" applyFont="1" applyFill="1" applyBorder="1" applyAlignment="1" applyProtection="1">
      <alignment/>
      <protection/>
    </xf>
    <xf numFmtId="171" fontId="0" fillId="0" borderId="48" xfId="0" applyNumberFormat="1" applyFont="1" applyFill="1" applyBorder="1" applyAlignment="1" applyProtection="1">
      <alignment/>
      <protection/>
    </xf>
    <xf numFmtId="171" fontId="0" fillId="0" borderId="20" xfId="0" applyNumberFormat="1" applyFont="1" applyFill="1" applyBorder="1" applyAlignment="1" applyProtection="1">
      <alignment/>
      <protection/>
    </xf>
    <xf numFmtId="44" fontId="4" fillId="0" borderId="49" xfId="0" applyNumberFormat="1" applyFont="1" applyFill="1" applyBorder="1" applyAlignment="1" applyProtection="1">
      <alignment horizontal="center" vertical="center" wrapText="1"/>
      <protection/>
    </xf>
    <xf numFmtId="0" fontId="4" fillId="0" borderId="50" xfId="0" applyNumberFormat="1" applyFont="1" applyFill="1" applyBorder="1" applyAlignment="1" applyProtection="1">
      <alignment horizontal="center" vertical="top" wrapText="1"/>
      <protection/>
    </xf>
    <xf numFmtId="0" fontId="31" fillId="0" borderId="0" xfId="0" applyFont="1" applyFill="1" applyBorder="1" applyAlignment="1" applyProtection="1">
      <alignment horizontal="left" vertical="center" wrapText="1"/>
      <protection/>
    </xf>
    <xf numFmtId="171" fontId="117" fillId="0" borderId="15" xfId="0" applyNumberFormat="1" applyFont="1" applyFill="1" applyBorder="1" applyAlignment="1" applyProtection="1">
      <alignment horizontal="left"/>
      <protection/>
    </xf>
    <xf numFmtId="171" fontId="117" fillId="0" borderId="33" xfId="0" applyNumberFormat="1" applyFont="1" applyFill="1" applyBorder="1" applyAlignment="1" applyProtection="1">
      <alignment horizontal="left"/>
      <protection/>
    </xf>
    <xf numFmtId="171" fontId="3" fillId="0" borderId="41" xfId="61" applyNumberFormat="1" applyFont="1" applyBorder="1" applyAlignment="1" applyProtection="1">
      <alignment horizontal="left"/>
      <protection/>
    </xf>
    <xf numFmtId="171" fontId="3" fillId="0" borderId="0" xfId="61" applyNumberFormat="1" applyFont="1" applyBorder="1" applyAlignment="1" applyProtection="1">
      <alignment horizontal="center"/>
      <protection/>
    </xf>
    <xf numFmtId="0" fontId="102" fillId="0" borderId="11" xfId="0" applyFont="1" applyFill="1" applyBorder="1" applyAlignment="1" applyProtection="1">
      <alignment horizontal="center"/>
      <protection hidden="1"/>
    </xf>
    <xf numFmtId="0" fontId="0" fillId="0" borderId="18" xfId="0" applyFont="1" applyFill="1" applyBorder="1" applyAlignment="1" applyProtection="1">
      <alignment/>
      <protection hidden="1"/>
    </xf>
    <xf numFmtId="0" fontId="0" fillId="0" borderId="51" xfId="0" applyFont="1" applyFill="1" applyBorder="1" applyAlignment="1" applyProtection="1">
      <alignment/>
      <protection hidden="1"/>
    </xf>
    <xf numFmtId="0" fontId="0" fillId="0" borderId="0" xfId="0" applyAlignment="1" applyProtection="1" quotePrefix="1">
      <alignment horizontal="center"/>
      <protection hidden="1"/>
    </xf>
    <xf numFmtId="0" fontId="0" fillId="0" borderId="0" xfId="0" applyAlignment="1" applyProtection="1" quotePrefix="1">
      <alignment horizontal="center" vertical="top"/>
      <protection hidden="1"/>
    </xf>
    <xf numFmtId="44" fontId="4" fillId="0" borderId="2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171" fontId="117" fillId="0" borderId="15" xfId="0" applyNumberFormat="1" applyFont="1" applyFill="1" applyBorder="1" applyAlignment="1" applyProtection="1">
      <alignment horizontal="left"/>
      <protection/>
    </xf>
    <xf numFmtId="171" fontId="0" fillId="0" borderId="0" xfId="0" applyNumberFormat="1"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center"/>
      <protection/>
    </xf>
    <xf numFmtId="0" fontId="0" fillId="0" borderId="13" xfId="0" applyFont="1" applyFill="1" applyBorder="1" applyAlignment="1" applyProtection="1">
      <alignment horizontal="center"/>
      <protection/>
    </xf>
    <xf numFmtId="171" fontId="0" fillId="0" borderId="0" xfId="0" applyNumberFormat="1" applyFont="1" applyFill="1" applyBorder="1" applyAlignment="1" applyProtection="1">
      <alignment/>
      <protection/>
    </xf>
    <xf numFmtId="0" fontId="103" fillId="0" borderId="0" xfId="0" applyFont="1" applyFill="1" applyBorder="1" applyAlignment="1" applyProtection="1">
      <alignment/>
      <protection/>
    </xf>
    <xf numFmtId="44" fontId="3" fillId="4" borderId="15" xfId="0" applyNumberFormat="1" applyFont="1" applyFill="1" applyBorder="1" applyAlignment="1" applyProtection="1">
      <alignment horizontal="left"/>
      <protection locked="0"/>
    </xf>
    <xf numFmtId="44" fontId="3" fillId="0" borderId="15" xfId="0" applyNumberFormat="1" applyFont="1" applyFill="1" applyBorder="1" applyAlignment="1" applyProtection="1">
      <alignment horizontal="left"/>
      <protection/>
    </xf>
    <xf numFmtId="44" fontId="3" fillId="4" borderId="15" xfId="0" applyNumberFormat="1" applyFont="1" applyFill="1" applyBorder="1" applyAlignment="1" applyProtection="1">
      <alignment horizontal="left"/>
      <protection locked="0"/>
    </xf>
    <xf numFmtId="0" fontId="9" fillId="0" borderId="0" xfId="0" applyFont="1" applyFill="1" applyBorder="1" applyAlignment="1" applyProtection="1" quotePrefix="1">
      <alignment/>
      <protection hidden="1"/>
    </xf>
    <xf numFmtId="0" fontId="102" fillId="0" borderId="0" xfId="0" applyFont="1" applyFill="1" applyBorder="1" applyAlignment="1">
      <alignment horizontal="center"/>
    </xf>
    <xf numFmtId="0" fontId="0" fillId="0" borderId="0" xfId="0" applyFont="1" applyFill="1" applyBorder="1" applyAlignment="1" applyProtection="1">
      <alignment/>
      <protection/>
    </xf>
    <xf numFmtId="0" fontId="9" fillId="0" borderId="0" xfId="0" applyFont="1" applyFill="1" applyBorder="1" applyAlignment="1" applyProtection="1">
      <alignment horizontal="left"/>
      <protection hidden="1"/>
    </xf>
    <xf numFmtId="0" fontId="0" fillId="0" borderId="0" xfId="0" applyAlignment="1">
      <alignment/>
    </xf>
    <xf numFmtId="0" fontId="0" fillId="0" borderId="0" xfId="0" applyFont="1" applyFill="1" applyBorder="1" applyAlignment="1" applyProtection="1">
      <alignment/>
      <protection/>
    </xf>
    <xf numFmtId="0" fontId="0" fillId="0" borderId="13" xfId="0" applyFont="1" applyFill="1" applyBorder="1" applyAlignment="1" applyProtection="1">
      <alignment horizontal="center"/>
      <protection hidden="1"/>
    </xf>
    <xf numFmtId="0" fontId="0" fillId="0" borderId="0" xfId="0" applyFont="1" applyFill="1" applyBorder="1" applyAlignment="1">
      <alignment/>
    </xf>
    <xf numFmtId="0" fontId="0" fillId="0" borderId="0" xfId="0" applyFont="1" applyFill="1" applyBorder="1" applyAlignment="1" applyProtection="1">
      <alignment/>
      <protection/>
    </xf>
    <xf numFmtId="0" fontId="0" fillId="0" borderId="13" xfId="0" applyFont="1" applyFill="1" applyBorder="1" applyAlignment="1" applyProtection="1">
      <alignment horizontal="center"/>
      <protection hidden="1"/>
    </xf>
    <xf numFmtId="0" fontId="0" fillId="0" borderId="0" xfId="0" applyFont="1" applyFill="1" applyAlignment="1">
      <alignment/>
    </xf>
    <xf numFmtId="0" fontId="0" fillId="0" borderId="0" xfId="0" applyFont="1" applyFill="1" applyBorder="1" applyAlignment="1" applyProtection="1">
      <alignment/>
      <protection/>
    </xf>
    <xf numFmtId="0" fontId="0" fillId="0" borderId="0" xfId="0" applyFont="1" applyFill="1" applyAlignment="1" applyProtection="1">
      <alignment horizontal="left"/>
      <protection hidden="1"/>
    </xf>
    <xf numFmtId="0" fontId="0" fillId="0" borderId="13" xfId="0" applyFont="1" applyFill="1" applyBorder="1" applyAlignment="1" applyProtection="1">
      <alignment horizontal="center"/>
      <protection hidden="1"/>
    </xf>
    <xf numFmtId="0" fontId="0" fillId="0" borderId="0" xfId="0" applyFont="1" applyFill="1" applyBorder="1" applyAlignment="1">
      <alignment/>
    </xf>
    <xf numFmtId="0" fontId="0" fillId="0" borderId="0" xfId="0" applyFont="1" applyFill="1" applyBorder="1" applyAlignment="1" applyProtection="1">
      <alignment horizontal="left"/>
      <protection hidden="1"/>
    </xf>
    <xf numFmtId="0" fontId="0" fillId="0" borderId="0" xfId="0" applyFont="1" applyFill="1" applyBorder="1" applyAlignment="1" applyProtection="1">
      <alignment/>
      <protection/>
    </xf>
    <xf numFmtId="0" fontId="0" fillId="0" borderId="13" xfId="0" applyFont="1" applyFill="1" applyBorder="1" applyAlignment="1" applyProtection="1">
      <alignment horizontal="center"/>
      <protection hidden="1"/>
    </xf>
    <xf numFmtId="0" fontId="0" fillId="0" borderId="0" xfId="0" applyFont="1" applyFill="1" applyBorder="1" applyAlignment="1">
      <alignment/>
    </xf>
    <xf numFmtId="0" fontId="0" fillId="0" borderId="0" xfId="0" applyFont="1" applyFill="1" applyBorder="1" applyAlignment="1" applyProtection="1">
      <alignment horizontal="left"/>
      <protection hidden="1"/>
    </xf>
    <xf numFmtId="0" fontId="0" fillId="0" borderId="0" xfId="0" applyFont="1" applyFill="1" applyBorder="1" applyAlignment="1" applyProtection="1">
      <alignment/>
      <protection/>
    </xf>
    <xf numFmtId="0" fontId="0" fillId="0" borderId="13" xfId="0" applyFont="1" applyFill="1" applyBorder="1" applyAlignment="1" applyProtection="1">
      <alignment horizontal="center"/>
      <protection hidden="1"/>
    </xf>
    <xf numFmtId="0" fontId="0" fillId="0" borderId="0" xfId="0" applyFont="1" applyFill="1" applyBorder="1" applyAlignment="1">
      <alignment/>
    </xf>
    <xf numFmtId="0" fontId="0" fillId="0" borderId="0" xfId="0" applyAlignment="1">
      <alignment/>
    </xf>
    <xf numFmtId="0" fontId="0" fillId="0" borderId="0" xfId="0" applyFont="1" applyFill="1" applyBorder="1" applyAlignment="1" applyProtection="1">
      <alignment/>
      <protection/>
    </xf>
    <xf numFmtId="0" fontId="0" fillId="0" borderId="13" xfId="0" applyFont="1" applyFill="1" applyBorder="1" applyAlignment="1" applyProtection="1">
      <alignment horizontal="center"/>
      <protection hidden="1"/>
    </xf>
    <xf numFmtId="0" fontId="0" fillId="0" borderId="0" xfId="0" applyFont="1" applyFill="1" applyBorder="1" applyAlignment="1">
      <alignment/>
    </xf>
    <xf numFmtId="0" fontId="0" fillId="0" borderId="0" xfId="0" applyFont="1" applyFill="1" applyBorder="1" applyAlignment="1" applyProtection="1">
      <alignment/>
      <protection/>
    </xf>
    <xf numFmtId="0" fontId="0" fillId="0" borderId="13" xfId="0" applyFont="1" applyFill="1" applyBorder="1" applyAlignment="1" applyProtection="1">
      <alignment horizontal="center"/>
      <protection hidden="1"/>
    </xf>
    <xf numFmtId="0" fontId="0" fillId="0" borderId="0" xfId="0" applyFont="1" applyFill="1" applyBorder="1" applyAlignment="1">
      <alignment/>
    </xf>
    <xf numFmtId="0" fontId="3" fillId="0" borderId="0" xfId="60" applyFont="1" applyFill="1" applyAlignment="1" applyProtection="1">
      <alignment horizontal="left"/>
      <protection hidden="1"/>
    </xf>
    <xf numFmtId="0" fontId="0" fillId="0" borderId="0" xfId="0" applyFont="1" applyFill="1" applyBorder="1" applyAlignment="1" applyProtection="1">
      <alignment/>
      <protection/>
    </xf>
    <xf numFmtId="0" fontId="0" fillId="0" borderId="0" xfId="0" applyFont="1" applyFill="1" applyBorder="1" applyAlignment="1" applyProtection="1">
      <alignment/>
      <protection hidden="1"/>
    </xf>
    <xf numFmtId="0" fontId="0" fillId="0" borderId="13" xfId="0" applyFont="1" applyFill="1" applyBorder="1" applyAlignment="1" applyProtection="1">
      <alignment horizontal="center"/>
      <protection hidden="1"/>
    </xf>
    <xf numFmtId="0" fontId="0" fillId="0" borderId="0" xfId="0" applyFont="1" applyFill="1" applyBorder="1" applyAlignment="1">
      <alignment/>
    </xf>
    <xf numFmtId="0" fontId="0" fillId="0" borderId="0" xfId="0" applyFont="1" applyFill="1" applyBorder="1" applyAlignment="1" applyProtection="1">
      <alignment/>
      <protection/>
    </xf>
    <xf numFmtId="0" fontId="0" fillId="0" borderId="13" xfId="0" applyFont="1" applyFill="1" applyBorder="1" applyAlignment="1" applyProtection="1">
      <alignment horizontal="center"/>
      <protection hidden="1"/>
    </xf>
    <xf numFmtId="0" fontId="0" fillId="0" borderId="0" xfId="0" applyFont="1" applyFill="1" applyBorder="1" applyAlignment="1">
      <alignment/>
    </xf>
    <xf numFmtId="0" fontId="110" fillId="0" borderId="0" xfId="0" applyFont="1" applyFill="1" applyBorder="1" applyAlignment="1" applyProtection="1">
      <alignment/>
      <protection hidden="1"/>
    </xf>
    <xf numFmtId="0" fontId="0" fillId="0" borderId="0" xfId="0" applyAlignment="1">
      <alignment/>
    </xf>
    <xf numFmtId="0" fontId="0" fillId="0" borderId="0" xfId="0" applyFont="1" applyFill="1" applyBorder="1" applyAlignment="1" applyProtection="1">
      <alignment/>
      <protection/>
    </xf>
    <xf numFmtId="0" fontId="0" fillId="0" borderId="13" xfId="0" applyFont="1" applyFill="1" applyBorder="1" applyAlignment="1" applyProtection="1">
      <alignment horizontal="center"/>
      <protection hidden="1"/>
    </xf>
    <xf numFmtId="0" fontId="0" fillId="0" borderId="0" xfId="0" applyFont="1" applyFill="1" applyBorder="1" applyAlignment="1">
      <alignment/>
    </xf>
    <xf numFmtId="0" fontId="0" fillId="0" borderId="0" xfId="0" applyAlignment="1">
      <alignment/>
    </xf>
    <xf numFmtId="0" fontId="0" fillId="0" borderId="0" xfId="0" applyFont="1" applyFill="1" applyBorder="1" applyAlignment="1" applyProtection="1">
      <alignment/>
      <protection/>
    </xf>
    <xf numFmtId="0" fontId="0" fillId="0" borderId="13" xfId="0" applyFont="1" applyFill="1" applyBorder="1" applyAlignment="1" applyProtection="1">
      <alignment horizontal="center"/>
      <protection hidden="1"/>
    </xf>
    <xf numFmtId="0" fontId="0" fillId="0" borderId="0" xfId="0" applyFont="1" applyFill="1" applyBorder="1" applyAlignment="1">
      <alignment/>
    </xf>
    <xf numFmtId="0" fontId="0" fillId="0" borderId="0" xfId="0" applyAlignment="1">
      <alignment/>
    </xf>
    <xf numFmtId="0" fontId="0" fillId="0" borderId="0" xfId="0" applyFont="1" applyFill="1" applyBorder="1" applyAlignment="1" applyProtection="1">
      <alignment/>
      <protection/>
    </xf>
    <xf numFmtId="0" fontId="0" fillId="0" borderId="13" xfId="0" applyFont="1" applyFill="1" applyBorder="1" applyAlignment="1" applyProtection="1">
      <alignment horizontal="center"/>
      <protection hidden="1"/>
    </xf>
    <xf numFmtId="0" fontId="0" fillId="0" borderId="0" xfId="0" applyFont="1" applyFill="1" applyBorder="1" applyAlignment="1">
      <alignment/>
    </xf>
    <xf numFmtId="0" fontId="0" fillId="0" borderId="0" xfId="0" applyAlignment="1">
      <alignment/>
    </xf>
    <xf numFmtId="0" fontId="0" fillId="0" borderId="0" xfId="0" applyFont="1" applyFill="1" applyBorder="1" applyAlignment="1" applyProtection="1">
      <alignment/>
      <protection/>
    </xf>
    <xf numFmtId="0" fontId="0" fillId="0" borderId="13" xfId="0" applyFont="1" applyFill="1" applyBorder="1" applyAlignment="1" applyProtection="1">
      <alignment horizontal="center"/>
      <protection hidden="1"/>
    </xf>
    <xf numFmtId="0" fontId="0" fillId="0" borderId="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0" fillId="0" borderId="0" xfId="0" applyFont="1" applyAlignment="1" applyProtection="1">
      <alignment/>
      <protection/>
    </xf>
    <xf numFmtId="0" fontId="0" fillId="0" borderId="13" xfId="0" applyFont="1" applyBorder="1" applyAlignment="1" applyProtection="1">
      <alignment horizontal="center"/>
      <protection/>
    </xf>
    <xf numFmtId="0" fontId="0" fillId="0" borderId="0" xfId="0" applyFont="1" applyBorder="1" applyAlignment="1" applyProtection="1">
      <alignment/>
      <protection/>
    </xf>
    <xf numFmtId="0" fontId="0" fillId="0" borderId="0" xfId="0" applyAlignment="1" applyProtection="1">
      <alignment/>
      <protection hidden="1"/>
    </xf>
    <xf numFmtId="0" fontId="0" fillId="0" borderId="0" xfId="0" applyFont="1" applyAlignment="1" applyProtection="1">
      <alignment/>
      <protection hidden="1"/>
    </xf>
    <xf numFmtId="0" fontId="0" fillId="0" borderId="0" xfId="0" applyFont="1" applyAlignment="1" applyProtection="1">
      <alignment horizontal="center"/>
      <protection hidden="1"/>
    </xf>
    <xf numFmtId="0" fontId="0" fillId="0" borderId="0" xfId="0" applyFont="1" applyFill="1" applyBorder="1" applyAlignment="1" applyProtection="1">
      <alignment/>
      <protection/>
    </xf>
    <xf numFmtId="0" fontId="0" fillId="0" borderId="0" xfId="0" applyFont="1" applyAlignment="1" applyProtection="1">
      <alignment horizontal="center"/>
      <protection/>
    </xf>
    <xf numFmtId="0" fontId="0" fillId="0" borderId="0" xfId="0" applyFont="1" applyBorder="1" applyAlignment="1" applyProtection="1">
      <alignment/>
      <protection/>
    </xf>
    <xf numFmtId="0" fontId="3" fillId="0" borderId="0" xfId="60" applyFont="1" applyFill="1" applyAlignment="1" applyProtection="1">
      <alignment/>
      <protection/>
    </xf>
    <xf numFmtId="0" fontId="9" fillId="0" borderId="0" xfId="0" applyFont="1" applyFill="1" applyBorder="1" applyAlignment="1" applyProtection="1" quotePrefix="1">
      <alignment wrapText="1"/>
      <protection hidden="1"/>
    </xf>
    <xf numFmtId="0" fontId="102" fillId="0" borderId="0" xfId="0" applyFont="1" applyAlignment="1" applyProtection="1">
      <alignment/>
      <protection hidden="1"/>
    </xf>
    <xf numFmtId="0" fontId="0" fillId="0" borderId="0" xfId="0" applyFont="1" applyAlignment="1" applyProtection="1">
      <alignment/>
      <protection hidden="1"/>
    </xf>
    <xf numFmtId="0" fontId="114" fillId="0" borderId="0" xfId="0" applyFont="1" applyAlignment="1" applyProtection="1">
      <alignment/>
      <protection hidden="1"/>
    </xf>
    <xf numFmtId="0" fontId="102" fillId="0" borderId="0" xfId="0" applyFont="1" applyAlignment="1" applyProtection="1">
      <alignment wrapText="1"/>
      <protection hidden="1"/>
    </xf>
    <xf numFmtId="0" fontId="102" fillId="0" borderId="0" xfId="0" applyFont="1" applyAlignment="1" applyProtection="1">
      <alignment vertical="center" wrapText="1"/>
      <protection hidden="1"/>
    </xf>
    <xf numFmtId="0" fontId="0" fillId="0" borderId="0" xfId="0" applyFont="1" applyAlignment="1" applyProtection="1">
      <alignment/>
      <protection hidden="1"/>
    </xf>
    <xf numFmtId="0" fontId="110" fillId="0" borderId="0" xfId="0" applyFont="1" applyFill="1" applyAlignment="1">
      <alignment/>
    </xf>
    <xf numFmtId="0" fontId="3" fillId="4" borderId="33" xfId="63" applyFont="1" applyFill="1" applyBorder="1" applyAlignment="1" applyProtection="1">
      <alignment/>
      <protection locked="0"/>
    </xf>
    <xf numFmtId="0" fontId="118" fillId="0" borderId="0" xfId="0" applyFont="1" applyAlignment="1">
      <alignment/>
    </xf>
    <xf numFmtId="164" fontId="0" fillId="0" borderId="0" xfId="0" applyNumberFormat="1" applyFont="1" applyFill="1" applyBorder="1" applyAlignment="1" applyProtection="1">
      <alignment horizontal="center"/>
      <protection/>
    </xf>
    <xf numFmtId="14" fontId="3" fillId="4" borderId="15" xfId="0" applyNumberFormat="1" applyFont="1" applyFill="1" applyBorder="1" applyAlignment="1" applyProtection="1">
      <alignment horizontal="center"/>
      <protection locked="0"/>
    </xf>
    <xf numFmtId="0" fontId="0" fillId="0" borderId="0" xfId="0" applyFont="1" applyAlignment="1">
      <alignment horizontal="left" vertical="center" wrapText="1"/>
    </xf>
    <xf numFmtId="0" fontId="0" fillId="0" borderId="0" xfId="0" applyFont="1" applyFill="1" applyBorder="1" applyAlignment="1" applyProtection="1">
      <alignment/>
      <protection/>
    </xf>
    <xf numFmtId="0" fontId="0" fillId="0" borderId="0" xfId="0" applyFont="1" applyAlignment="1" applyProtection="1">
      <alignment/>
      <protection/>
    </xf>
    <xf numFmtId="44" fontId="0" fillId="0" borderId="0" xfId="0" applyNumberFormat="1" applyFont="1" applyAlignment="1" applyProtection="1">
      <alignment/>
      <protection/>
    </xf>
    <xf numFmtId="14" fontId="0" fillId="0" borderId="0" xfId="0" applyNumberFormat="1" applyFont="1" applyAlignment="1" applyProtection="1">
      <alignment horizontal="center"/>
      <protection/>
    </xf>
    <xf numFmtId="0" fontId="0" fillId="0" borderId="0" xfId="0" applyNumberFormat="1" applyFont="1" applyAlignment="1" applyProtection="1">
      <alignment horizontal="center"/>
      <protection/>
    </xf>
    <xf numFmtId="164" fontId="0" fillId="0" borderId="0" xfId="0" applyNumberFormat="1" applyFont="1" applyAlignment="1" applyProtection="1">
      <alignment horizontal="center"/>
      <protection/>
    </xf>
    <xf numFmtId="14" fontId="0" fillId="0" borderId="0" xfId="0" applyNumberFormat="1" applyFont="1" applyFill="1" applyAlignment="1" applyProtection="1">
      <alignment horizontal="center"/>
      <protection/>
    </xf>
    <xf numFmtId="0" fontId="0" fillId="0" borderId="0" xfId="0" applyNumberFormat="1" applyFont="1" applyFill="1" applyAlignment="1" applyProtection="1">
      <alignment horizontal="center"/>
      <protection/>
    </xf>
    <xf numFmtId="164" fontId="0" fillId="0" borderId="0" xfId="0" applyNumberFormat="1" applyFont="1" applyFill="1" applyAlignment="1" applyProtection="1">
      <alignment horizontal="center"/>
      <protection/>
    </xf>
    <xf numFmtId="0" fontId="119" fillId="0" borderId="50" xfId="0" applyFont="1" applyFill="1" applyBorder="1" applyAlignment="1">
      <alignment vertical="top" wrapText="1"/>
    </xf>
    <xf numFmtId="0" fontId="0" fillId="0" borderId="0" xfId="0" applyFill="1" applyAlignment="1">
      <alignment/>
    </xf>
    <xf numFmtId="0" fontId="102" fillId="0" borderId="0" xfId="0" applyFont="1" applyFill="1" applyBorder="1" applyAlignment="1">
      <alignment vertical="center" wrapText="1"/>
    </xf>
    <xf numFmtId="0" fontId="0" fillId="0" borderId="0" xfId="0" applyFill="1" applyBorder="1" applyAlignment="1">
      <alignment/>
    </xf>
    <xf numFmtId="0" fontId="0" fillId="0" borderId="5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top" wrapText="1"/>
    </xf>
    <xf numFmtId="0" fontId="119" fillId="0" borderId="50" xfId="0" applyFont="1" applyFill="1" applyBorder="1" applyAlignment="1">
      <alignment vertical="center" wrapText="1"/>
    </xf>
    <xf numFmtId="0" fontId="0" fillId="0" borderId="0" xfId="0" applyFont="1" applyAlignment="1" applyProtection="1">
      <alignment horizontal="left" vertical="center"/>
      <protection hidden="1"/>
    </xf>
    <xf numFmtId="0" fontId="119" fillId="34" borderId="50" xfId="0" applyFont="1" applyFill="1" applyBorder="1" applyAlignment="1">
      <alignment horizontal="center" vertical="center" wrapText="1"/>
    </xf>
    <xf numFmtId="0" fontId="0" fillId="34" borderId="50" xfId="0" applyFont="1" applyFill="1" applyBorder="1" applyAlignment="1">
      <alignment horizontal="center" vertical="center" wrapText="1"/>
    </xf>
    <xf numFmtId="44" fontId="3" fillId="4" borderId="15" xfId="61" applyNumberFormat="1" applyFont="1" applyFill="1" applyBorder="1" applyAlignment="1" applyProtection="1">
      <alignment horizontal="center"/>
      <protection locked="0"/>
    </xf>
    <xf numFmtId="0" fontId="31" fillId="0" borderId="0" xfId="0" applyFont="1" applyAlignment="1" applyProtection="1">
      <alignment/>
      <protection hidden="1"/>
    </xf>
    <xf numFmtId="0" fontId="120" fillId="0" borderId="0" xfId="0" applyFont="1" applyAlignment="1" applyProtection="1">
      <alignment horizontal="left" vertical="center"/>
      <protection/>
    </xf>
    <xf numFmtId="0" fontId="0" fillId="0" borderId="0" xfId="0" applyAlignment="1" applyProtection="1">
      <alignment horizontal="left" vertical="top" wrapText="1"/>
      <protection hidden="1"/>
    </xf>
    <xf numFmtId="0" fontId="119" fillId="0" borderId="0" xfId="0" applyFont="1" applyAlignment="1">
      <alignment/>
    </xf>
    <xf numFmtId="0" fontId="0" fillId="0" borderId="0" xfId="0" applyAlignment="1" applyProtection="1">
      <alignment horizontal="left" vertical="top"/>
      <protection hidden="1"/>
    </xf>
    <xf numFmtId="0" fontId="9" fillId="4" borderId="0" xfId="0" applyFont="1" applyFill="1" applyBorder="1" applyAlignment="1" applyProtection="1" quotePrefix="1">
      <alignment horizontal="center" wrapText="1"/>
      <protection locked="0"/>
    </xf>
    <xf numFmtId="0" fontId="0" fillId="0" borderId="0" xfId="0" applyFont="1" applyFill="1" applyBorder="1" applyAlignment="1" applyProtection="1">
      <alignment horizontal="left" vertical="top" wrapText="1"/>
      <protection hidden="1"/>
    </xf>
    <xf numFmtId="0" fontId="108" fillId="0" borderId="0" xfId="0" applyFont="1" applyFill="1" applyBorder="1" applyAlignment="1" applyProtection="1">
      <alignment horizontal="center"/>
      <protection hidden="1"/>
    </xf>
    <xf numFmtId="0" fontId="14" fillId="0" borderId="0" xfId="0" applyFont="1" applyFill="1" applyBorder="1" applyAlignment="1" applyProtection="1">
      <alignment horizontal="left"/>
      <protection hidden="1"/>
    </xf>
    <xf numFmtId="0" fontId="14" fillId="4" borderId="18" xfId="0" applyFont="1" applyFill="1" applyBorder="1" applyAlignment="1" applyProtection="1">
      <alignment horizontal="center"/>
      <protection locked="0"/>
    </xf>
    <xf numFmtId="0" fontId="13" fillId="0" borderId="0" xfId="0" applyFon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169" fontId="106" fillId="0" borderId="0" xfId="0" applyNumberFormat="1" applyFont="1" applyFill="1" applyBorder="1" applyAlignment="1" applyProtection="1">
      <alignment horizontal="center"/>
      <protection hidden="1"/>
    </xf>
    <xf numFmtId="0" fontId="11" fillId="0" borderId="0" xfId="0" applyFont="1" applyFill="1" applyBorder="1" applyAlignment="1" applyProtection="1">
      <alignment horizontal="center"/>
      <protection hidden="1"/>
    </xf>
    <xf numFmtId="0" fontId="10" fillId="0" borderId="0" xfId="0" applyFont="1" applyFill="1" applyBorder="1" applyAlignment="1" applyProtection="1">
      <alignment horizontal="center"/>
      <protection hidden="1"/>
    </xf>
    <xf numFmtId="0" fontId="5" fillId="0" borderId="18" xfId="0" applyFont="1" applyFill="1" applyBorder="1" applyAlignment="1" applyProtection="1">
      <alignment horizontal="right"/>
      <protection hidden="1"/>
    </xf>
    <xf numFmtId="0" fontId="14" fillId="4" borderId="18" xfId="0" applyFont="1" applyFill="1" applyBorder="1" applyAlignment="1" applyProtection="1">
      <alignment horizontal="left"/>
      <protection locked="0"/>
    </xf>
    <xf numFmtId="0" fontId="108" fillId="0" borderId="0" xfId="0" applyFont="1" applyFill="1" applyBorder="1" applyAlignment="1" applyProtection="1">
      <alignment horizontal="center"/>
      <protection hidden="1"/>
    </xf>
    <xf numFmtId="0" fontId="8"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5" fillId="0" borderId="52" xfId="0"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113" fillId="0" borderId="0" xfId="0" applyFont="1" applyFill="1" applyBorder="1" applyAlignment="1" applyProtection="1">
      <alignment horizontal="center"/>
      <protection hidden="1"/>
    </xf>
    <xf numFmtId="0" fontId="0" fillId="0" borderId="0" xfId="0" applyFont="1" applyAlignment="1">
      <alignment horizontal="left" vertical="top" wrapText="1"/>
    </xf>
    <xf numFmtId="0" fontId="0" fillId="0" borderId="0" xfId="0" applyFont="1" applyAlignment="1">
      <alignment vertical="top" wrapText="1"/>
    </xf>
    <xf numFmtId="0" fontId="0" fillId="0" borderId="0" xfId="0" applyAlignment="1" applyProtection="1">
      <alignment horizontal="left" vertical="top" wrapText="1"/>
      <protection hidden="1"/>
    </xf>
    <xf numFmtId="15" fontId="108" fillId="0" borderId="18" xfId="0" applyNumberFormat="1" applyFont="1" applyFill="1" applyBorder="1" applyAlignment="1" applyProtection="1">
      <alignment horizontal="left"/>
      <protection hidden="1"/>
    </xf>
    <xf numFmtId="0" fontId="108" fillId="0" borderId="18" xfId="0" applyFont="1" applyFill="1" applyBorder="1" applyAlignment="1" applyProtection="1">
      <alignment horizontal="left"/>
      <protection hidden="1"/>
    </xf>
    <xf numFmtId="0" fontId="121" fillId="0" borderId="52" xfId="0" applyFont="1" applyFill="1" applyBorder="1" applyAlignment="1" applyProtection="1">
      <alignment horizontal="center"/>
      <protection hidden="1"/>
    </xf>
    <xf numFmtId="0" fontId="108" fillId="0" borderId="18" xfId="0" applyFont="1" applyBorder="1" applyAlignment="1" applyProtection="1">
      <alignment horizontal="left"/>
      <protection hidden="1"/>
    </xf>
    <xf numFmtId="0" fontId="121" fillId="0" borderId="52" xfId="0" applyFont="1" applyFill="1" applyBorder="1" applyAlignment="1" applyProtection="1">
      <alignment horizontal="center" vertical="top"/>
      <protection hidden="1"/>
    </xf>
    <xf numFmtId="0" fontId="107" fillId="0" borderId="0" xfId="0" applyNumberFormat="1" applyFont="1" applyBorder="1" applyAlignment="1" applyProtection="1">
      <alignment horizontal="left"/>
      <protection hidden="1"/>
    </xf>
    <xf numFmtId="168" fontId="122" fillId="0" borderId="0" xfId="0" applyNumberFormat="1" applyFont="1" applyAlignment="1" applyProtection="1">
      <alignment horizontal="right"/>
      <protection hidden="1"/>
    </xf>
    <xf numFmtId="0" fontId="108" fillId="4" borderId="18" xfId="0" applyFont="1" applyFill="1" applyBorder="1" applyAlignment="1" applyProtection="1">
      <alignment horizontal="left"/>
      <protection locked="0"/>
    </xf>
    <xf numFmtId="0" fontId="123" fillId="0" borderId="0" xfId="0" applyFont="1" applyAlignment="1" applyProtection="1">
      <alignment horizontal="center"/>
      <protection hidden="1"/>
    </xf>
    <xf numFmtId="0" fontId="122" fillId="0" borderId="0" xfId="0" applyFont="1" applyAlignment="1" applyProtection="1">
      <alignment horizontal="left"/>
      <protection hidden="1"/>
    </xf>
    <xf numFmtId="0" fontId="0" fillId="0" borderId="0" xfId="0" applyFont="1" applyAlignment="1" applyProtection="1">
      <alignment horizontal="left"/>
      <protection hidden="1"/>
    </xf>
    <xf numFmtId="0" fontId="0" fillId="4" borderId="18" xfId="0" applyFill="1" applyBorder="1" applyAlignment="1" applyProtection="1">
      <alignment horizontal="left"/>
      <protection locked="0"/>
    </xf>
    <xf numFmtId="0" fontId="0" fillId="4" borderId="18" xfId="0" applyFont="1" applyFill="1" applyBorder="1" applyAlignment="1" applyProtection="1">
      <alignment horizontal="left"/>
      <protection locked="0"/>
    </xf>
    <xf numFmtId="166" fontId="0" fillId="4" borderId="18" xfId="0" applyNumberFormat="1" applyFill="1" applyBorder="1" applyAlignment="1" applyProtection="1">
      <alignment horizontal="left"/>
      <protection locked="0"/>
    </xf>
    <xf numFmtId="166" fontId="0" fillId="4" borderId="18" xfId="0" applyNumberFormat="1" applyFont="1" applyFill="1" applyBorder="1" applyAlignment="1" applyProtection="1">
      <alignment horizontal="left"/>
      <protection locked="0"/>
    </xf>
    <xf numFmtId="0" fontId="0" fillId="4" borderId="21" xfId="0" applyFill="1" applyBorder="1" applyAlignment="1" applyProtection="1">
      <alignment horizontal="left"/>
      <protection locked="0"/>
    </xf>
    <xf numFmtId="0" fontId="0" fillId="4" borderId="21" xfId="0" applyFont="1" applyFill="1" applyBorder="1" applyAlignment="1" applyProtection="1">
      <alignment horizontal="left"/>
      <protection locked="0"/>
    </xf>
    <xf numFmtId="0" fontId="102" fillId="0" borderId="0" xfId="0" applyFont="1" applyAlignment="1" applyProtection="1">
      <alignment horizontal="center"/>
      <protection hidden="1"/>
    </xf>
    <xf numFmtId="0" fontId="113" fillId="0" borderId="0" xfId="0" applyFont="1" applyAlignment="1" applyProtection="1">
      <alignment horizontal="center"/>
      <protection hidden="1"/>
    </xf>
    <xf numFmtId="0" fontId="115" fillId="0" borderId="0" xfId="0" applyFont="1" applyAlignment="1" applyProtection="1">
      <alignment horizontal="center"/>
      <protection hidden="1"/>
    </xf>
    <xf numFmtId="0" fontId="102" fillId="0" borderId="0" xfId="0" applyFont="1" applyAlignment="1" applyProtection="1">
      <alignment horizontal="center" vertical="center" wrapText="1"/>
      <protection hidden="1"/>
    </xf>
    <xf numFmtId="0" fontId="0" fillId="0" borderId="0" xfId="0" applyFont="1" applyAlignment="1" applyProtection="1">
      <alignment horizontal="left" vertical="top" wrapText="1"/>
      <protection hidden="1"/>
    </xf>
    <xf numFmtId="0" fontId="0" fillId="4" borderId="42" xfId="0" applyFill="1" applyBorder="1" applyAlignment="1" applyProtection="1">
      <alignment horizontal="left" vertical="top" wrapText="1"/>
      <protection locked="0"/>
    </xf>
    <xf numFmtId="0" fontId="0" fillId="4" borderId="21" xfId="0" applyFont="1" applyFill="1" applyBorder="1" applyAlignment="1" applyProtection="1">
      <alignment horizontal="left" vertical="top" wrapText="1"/>
      <protection locked="0"/>
    </xf>
    <xf numFmtId="0" fontId="0" fillId="4" borderId="33" xfId="0" applyFont="1" applyFill="1" applyBorder="1" applyAlignment="1" applyProtection="1">
      <alignment horizontal="left" vertical="top" wrapText="1"/>
      <protection locked="0"/>
    </xf>
    <xf numFmtId="0" fontId="0" fillId="0" borderId="18" xfId="0" applyFont="1" applyBorder="1" applyAlignment="1" applyProtection="1">
      <alignment horizontal="center"/>
      <protection hidden="1"/>
    </xf>
    <xf numFmtId="0" fontId="0" fillId="0" borderId="18" xfId="0" applyFont="1" applyBorder="1" applyAlignment="1" applyProtection="1">
      <alignment horizontal="left"/>
      <protection hidden="1"/>
    </xf>
    <xf numFmtId="0" fontId="0" fillId="0" borderId="0" xfId="0" applyFont="1" applyFill="1" applyAlignment="1" applyProtection="1">
      <alignment horizontal="center"/>
      <protection hidden="1"/>
    </xf>
    <xf numFmtId="0" fontId="25" fillId="0" borderId="0" xfId="57" applyFont="1" applyFill="1" applyAlignment="1" applyProtection="1">
      <alignment horizontal="left"/>
      <protection hidden="1"/>
    </xf>
    <xf numFmtId="0" fontId="25" fillId="0" borderId="17" xfId="57" applyFont="1" applyFill="1" applyBorder="1" applyAlignment="1" applyProtection="1">
      <alignment horizontal="left"/>
      <protection hidden="1"/>
    </xf>
    <xf numFmtId="0" fontId="113" fillId="0" borderId="0" xfId="0" applyFont="1" applyFill="1" applyAlignment="1" applyProtection="1">
      <alignment horizontal="center"/>
      <protection hidden="1"/>
    </xf>
    <xf numFmtId="0" fontId="4" fillId="0" borderId="48" xfId="57" applyFont="1" applyFill="1" applyBorder="1" applyAlignment="1" applyProtection="1">
      <alignment horizontal="center" vertical="center"/>
      <protection hidden="1"/>
    </xf>
    <xf numFmtId="0" fontId="4" fillId="0" borderId="53" xfId="57" applyFont="1" applyFill="1" applyBorder="1" applyAlignment="1" applyProtection="1">
      <alignment horizontal="center" vertical="center"/>
      <protection hidden="1"/>
    </xf>
    <xf numFmtId="0" fontId="102" fillId="0" borderId="54" xfId="0" applyFont="1" applyFill="1" applyBorder="1" applyAlignment="1" applyProtection="1">
      <alignment horizontal="center"/>
      <protection hidden="1"/>
    </xf>
    <xf numFmtId="0" fontId="102" fillId="0" borderId="0" xfId="0" applyFont="1" applyFill="1" applyBorder="1" applyAlignment="1" applyProtection="1">
      <alignment horizontal="center"/>
      <protection hidden="1"/>
    </xf>
    <xf numFmtId="0" fontId="0" fillId="0" borderId="55"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56" xfId="0" applyFont="1" applyFill="1" applyBorder="1" applyAlignment="1">
      <alignment horizontal="left" vertical="top" wrapText="1"/>
    </xf>
    <xf numFmtId="0" fontId="124" fillId="34" borderId="55" xfId="0" applyFont="1" applyFill="1" applyBorder="1" applyAlignment="1">
      <alignment horizontal="center" vertical="center" wrapText="1"/>
    </xf>
    <xf numFmtId="0" fontId="124" fillId="34" borderId="20" xfId="0" applyFont="1" applyFill="1" applyBorder="1" applyAlignment="1">
      <alignment horizontal="center" vertical="center" wrapText="1"/>
    </xf>
    <xf numFmtId="0" fontId="124" fillId="34" borderId="56" xfId="0" applyFont="1" applyFill="1" applyBorder="1" applyAlignment="1">
      <alignment horizontal="center" vertical="center" wrapText="1"/>
    </xf>
    <xf numFmtId="0" fontId="102" fillId="0" borderId="55" xfId="0" applyFont="1" applyFill="1" applyBorder="1" applyAlignment="1">
      <alignment horizontal="center" vertical="top" wrapText="1"/>
    </xf>
    <xf numFmtId="0" fontId="102" fillId="0" borderId="20" xfId="0" applyFont="1" applyFill="1" applyBorder="1" applyAlignment="1">
      <alignment horizontal="center" vertical="top" wrapText="1"/>
    </xf>
    <xf numFmtId="0" fontId="102" fillId="0" borderId="56" xfId="0" applyFont="1" applyFill="1" applyBorder="1" applyAlignment="1">
      <alignment horizontal="center" vertical="top" wrapText="1"/>
    </xf>
    <xf numFmtId="0" fontId="0" fillId="0" borderId="55" xfId="0" applyFont="1" applyFill="1" applyBorder="1" applyAlignment="1">
      <alignment vertical="top" wrapText="1"/>
    </xf>
    <xf numFmtId="0" fontId="0" fillId="0" borderId="20" xfId="0" applyFont="1" applyFill="1" applyBorder="1" applyAlignment="1">
      <alignment vertical="top" wrapText="1"/>
    </xf>
    <xf numFmtId="0" fontId="0" fillId="0" borderId="56" xfId="0" applyFont="1" applyFill="1" applyBorder="1" applyAlignment="1">
      <alignment vertical="top" wrapText="1"/>
    </xf>
    <xf numFmtId="0" fontId="3" fillId="4" borderId="42" xfId="61" applyNumberFormat="1" applyFont="1" applyFill="1" applyBorder="1" applyAlignment="1" applyProtection="1">
      <alignment horizontal="left"/>
      <protection locked="0"/>
    </xf>
    <xf numFmtId="0" fontId="3" fillId="4" borderId="21" xfId="61" applyNumberFormat="1" applyFont="1" applyFill="1" applyBorder="1" applyAlignment="1" applyProtection="1">
      <alignment horizontal="left"/>
      <protection locked="0"/>
    </xf>
    <xf numFmtId="0" fontId="3" fillId="4" borderId="33" xfId="61" applyNumberFormat="1" applyFont="1" applyFill="1" applyBorder="1" applyAlignment="1" applyProtection="1">
      <alignment horizontal="left"/>
      <protection locked="0"/>
    </xf>
    <xf numFmtId="0" fontId="26" fillId="0" borderId="0" xfId="61" applyFont="1" applyBorder="1" applyAlignment="1" applyProtection="1">
      <alignment horizontal="center"/>
      <protection/>
    </xf>
    <xf numFmtId="0" fontId="4" fillId="0" borderId="48" xfId="61" applyFont="1" applyBorder="1" applyAlignment="1" applyProtection="1">
      <alignment horizontal="center" vertical="center"/>
      <protection/>
    </xf>
    <xf numFmtId="0" fontId="4" fillId="0" borderId="20" xfId="61" applyFont="1" applyBorder="1" applyAlignment="1" applyProtection="1">
      <alignment horizontal="center" vertical="center"/>
      <protection/>
    </xf>
    <xf numFmtId="0" fontId="4" fillId="0" borderId="53" xfId="61" applyFont="1" applyBorder="1" applyAlignment="1" applyProtection="1">
      <alignment horizontal="center" vertical="center"/>
      <protection/>
    </xf>
    <xf numFmtId="0" fontId="3" fillId="4" borderId="57" xfId="61" applyNumberFormat="1" applyFont="1" applyFill="1" applyBorder="1" applyAlignment="1" applyProtection="1">
      <alignment horizontal="left"/>
      <protection locked="0"/>
    </xf>
    <xf numFmtId="0" fontId="3" fillId="4" borderId="58" xfId="61" applyNumberFormat="1" applyFont="1" applyFill="1" applyBorder="1" applyAlignment="1" applyProtection="1">
      <alignment horizontal="left"/>
      <protection locked="0"/>
    </xf>
    <xf numFmtId="0" fontId="3" fillId="4" borderId="59" xfId="61" applyNumberFormat="1" applyFont="1" applyFill="1" applyBorder="1" applyAlignment="1" applyProtection="1">
      <alignment horizontal="left"/>
      <protection locked="0"/>
    </xf>
    <xf numFmtId="168" fontId="27" fillId="0" borderId="0" xfId="0" applyNumberFormat="1" applyFont="1" applyFill="1" applyAlignment="1" applyProtection="1">
      <alignment horizontal="right"/>
      <protection/>
    </xf>
    <xf numFmtId="0" fontId="27" fillId="0" borderId="0" xfId="0" applyFont="1" applyFill="1" applyAlignment="1" applyProtection="1">
      <alignment horizontal="left"/>
      <protection/>
    </xf>
    <xf numFmtId="0" fontId="4" fillId="0" borderId="52" xfId="61" applyFont="1" applyBorder="1" applyAlignment="1" applyProtection="1">
      <alignment horizontal="center"/>
      <protection/>
    </xf>
    <xf numFmtId="0" fontId="115" fillId="0" borderId="0" xfId="61" applyFont="1" applyBorder="1" applyAlignment="1" applyProtection="1">
      <alignment horizontal="center"/>
      <protection/>
    </xf>
    <xf numFmtId="0" fontId="4" fillId="0" borderId="52" xfId="61" applyFont="1" applyBorder="1" applyAlignment="1" applyProtection="1">
      <alignment horizontal="center"/>
      <protection hidden="1"/>
    </xf>
    <xf numFmtId="0" fontId="125" fillId="0" borderId="0" xfId="0" applyFont="1" applyFill="1" applyAlignment="1">
      <alignment horizontal="left" vertical="center" wrapText="1"/>
    </xf>
    <xf numFmtId="0" fontId="0" fillId="0" borderId="0" xfId="0" applyFont="1" applyAlignment="1">
      <alignment horizontal="left" vertical="center" wrapText="1"/>
    </xf>
    <xf numFmtId="0" fontId="102" fillId="0" borderId="55" xfId="0" applyFont="1" applyFill="1" applyBorder="1" applyAlignment="1">
      <alignment horizontal="center" vertical="center" wrapText="1"/>
    </xf>
    <xf numFmtId="0" fontId="102" fillId="0" borderId="20" xfId="0" applyFont="1" applyFill="1" applyBorder="1" applyAlignment="1">
      <alignment horizontal="center" vertical="center" wrapText="1"/>
    </xf>
    <xf numFmtId="0" fontId="102" fillId="0" borderId="56" xfId="0" applyFont="1" applyFill="1" applyBorder="1" applyAlignment="1">
      <alignment horizontal="center" vertical="center" wrapText="1"/>
    </xf>
    <xf numFmtId="0" fontId="0" fillId="34" borderId="55"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26" fillId="0" borderId="0" xfId="0" applyFont="1" applyFill="1" applyAlignment="1" applyProtection="1">
      <alignment horizontal="center"/>
      <protection/>
    </xf>
    <xf numFmtId="0" fontId="4" fillId="0" borderId="48" xfId="57" applyFont="1" applyFill="1" applyBorder="1" applyAlignment="1" applyProtection="1">
      <alignment horizontal="center" vertical="center"/>
      <protection/>
    </xf>
    <xf numFmtId="0" fontId="4" fillId="0" borderId="20" xfId="57" applyFont="1" applyFill="1" applyBorder="1" applyAlignment="1" applyProtection="1">
      <alignment horizontal="center" vertical="center"/>
      <protection/>
    </xf>
    <xf numFmtId="0" fontId="4" fillId="0" borderId="55" xfId="0" applyFont="1" applyFill="1" applyBorder="1" applyAlignment="1" applyProtection="1">
      <alignment horizontal="center" vertical="center" wrapText="1"/>
      <protection/>
    </xf>
    <xf numFmtId="0" fontId="4" fillId="0" borderId="56" xfId="0" applyFont="1" applyFill="1" applyBorder="1" applyAlignment="1" applyProtection="1">
      <alignment horizontal="center" vertical="center" wrapText="1"/>
      <protection/>
    </xf>
    <xf numFmtId="166" fontId="3" fillId="34" borderId="38" xfId="0" applyNumberFormat="1" applyFont="1" applyFill="1" applyBorder="1" applyAlignment="1" applyProtection="1">
      <alignment horizontal="center"/>
      <protection/>
    </xf>
    <xf numFmtId="166" fontId="3" fillId="4" borderId="42" xfId="0" applyNumberFormat="1" applyFont="1" applyFill="1" applyBorder="1" applyAlignment="1" applyProtection="1">
      <alignment horizontal="center"/>
      <protection locked="0"/>
    </xf>
    <xf numFmtId="166" fontId="3" fillId="4" borderId="33" xfId="0" applyNumberFormat="1" applyFont="1" applyFill="1" applyBorder="1" applyAlignment="1" applyProtection="1">
      <alignment horizontal="center"/>
      <protection locked="0"/>
    </xf>
    <xf numFmtId="166" fontId="3" fillId="4" borderId="15" xfId="0" applyNumberFormat="1" applyFont="1" applyFill="1" applyBorder="1" applyAlignment="1" applyProtection="1">
      <alignment horizontal="center"/>
      <protection locked="0"/>
    </xf>
    <xf numFmtId="0" fontId="4" fillId="0" borderId="15" xfId="0" applyFont="1" applyFill="1" applyBorder="1" applyAlignment="1" applyProtection="1">
      <alignment horizontal="left"/>
      <protection/>
    </xf>
    <xf numFmtId="44" fontId="5" fillId="0" borderId="0" xfId="0" applyNumberFormat="1" applyFont="1" applyFill="1" applyBorder="1" applyAlignment="1" applyProtection="1">
      <alignment horizontal="left"/>
      <protection/>
    </xf>
    <xf numFmtId="44" fontId="3" fillId="34" borderId="15" xfId="0" applyNumberFormat="1" applyFont="1" applyFill="1" applyBorder="1" applyAlignment="1" applyProtection="1">
      <alignment horizontal="left"/>
      <protection/>
    </xf>
    <xf numFmtId="0" fontId="3" fillId="4" borderId="15" xfId="0" applyFont="1" applyFill="1" applyBorder="1" applyAlignment="1" applyProtection="1">
      <alignment horizontal="left"/>
      <protection locked="0"/>
    </xf>
    <xf numFmtId="44" fontId="4" fillId="0" borderId="0" xfId="0" applyNumberFormat="1" applyFont="1" applyFill="1" applyBorder="1" applyAlignment="1" applyProtection="1">
      <alignment horizontal="right"/>
      <protection/>
    </xf>
    <xf numFmtId="44" fontId="4" fillId="0" borderId="17" xfId="0" applyNumberFormat="1" applyFont="1" applyFill="1" applyBorder="1" applyAlignment="1" applyProtection="1">
      <alignment horizontal="right"/>
      <protection/>
    </xf>
    <xf numFmtId="44" fontId="4" fillId="0" borderId="49" xfId="0" applyNumberFormat="1" applyFont="1" applyFill="1" applyBorder="1" applyAlignment="1" applyProtection="1">
      <alignment horizontal="center" vertical="center" wrapText="1"/>
      <protection/>
    </xf>
    <xf numFmtId="44" fontId="4" fillId="0" borderId="50" xfId="0" applyNumberFormat="1" applyFont="1" applyFill="1" applyBorder="1" applyAlignment="1" applyProtection="1">
      <alignment horizontal="center" vertical="center" wrapText="1"/>
      <protection/>
    </xf>
    <xf numFmtId="0" fontId="31" fillId="0" borderId="42" xfId="0" applyFont="1" applyFill="1" applyBorder="1" applyAlignment="1" applyProtection="1">
      <alignment horizontal="left" vertical="center" wrapText="1"/>
      <protection/>
    </xf>
    <xf numFmtId="0" fontId="31" fillId="0" borderId="21" xfId="0" applyFont="1" applyFill="1" applyBorder="1" applyAlignment="1" applyProtection="1">
      <alignment horizontal="left" vertical="center" wrapText="1"/>
      <protection/>
    </xf>
    <xf numFmtId="0" fontId="31" fillId="0" borderId="33" xfId="0" applyFont="1" applyFill="1" applyBorder="1" applyAlignment="1" applyProtection="1">
      <alignment horizontal="left" vertical="center" wrapText="1"/>
      <protection/>
    </xf>
    <xf numFmtId="0" fontId="22" fillId="0" borderId="60" xfId="0" applyFont="1" applyFill="1" applyBorder="1" applyAlignment="1" applyProtection="1">
      <alignment horizontal="center" vertical="center"/>
      <protection/>
    </xf>
    <xf numFmtId="0" fontId="22" fillId="0" borderId="61" xfId="0" applyFont="1" applyFill="1" applyBorder="1" applyAlignment="1" applyProtection="1">
      <alignment horizontal="center" vertical="center"/>
      <protection/>
    </xf>
    <xf numFmtId="0" fontId="4" fillId="0" borderId="0" xfId="0" applyFont="1" applyFill="1" applyAlignment="1" applyProtection="1">
      <alignment horizontal="center"/>
      <protection/>
    </xf>
    <xf numFmtId="3" fontId="4" fillId="0" borderId="49" xfId="57" applyNumberFormat="1" applyFont="1" applyFill="1" applyBorder="1" applyAlignment="1" applyProtection="1">
      <alignment horizontal="center" vertical="center" wrapText="1"/>
      <protection/>
    </xf>
    <xf numFmtId="3" fontId="4" fillId="0" borderId="50" xfId="57" applyNumberFormat="1" applyFont="1" applyFill="1" applyBorder="1" applyAlignment="1" applyProtection="1">
      <alignment horizontal="center" vertical="center" wrapText="1"/>
      <protection/>
    </xf>
    <xf numFmtId="0" fontId="4" fillId="0" borderId="62" xfId="57" applyFont="1" applyFill="1" applyBorder="1" applyAlignment="1" applyProtection="1">
      <alignment horizontal="center" vertical="center"/>
      <protection/>
    </xf>
    <xf numFmtId="0" fontId="4" fillId="0" borderId="63" xfId="57" applyFont="1" applyFill="1" applyBorder="1" applyAlignment="1" applyProtection="1">
      <alignment horizontal="center" vertical="center"/>
      <protection/>
    </xf>
    <xf numFmtId="0" fontId="4" fillId="0" borderId="64" xfId="57" applyFont="1" applyFill="1" applyBorder="1" applyAlignment="1" applyProtection="1">
      <alignment horizontal="center" vertical="center"/>
      <protection/>
    </xf>
    <xf numFmtId="0" fontId="4" fillId="0" borderId="65" xfId="57" applyFont="1" applyFill="1" applyBorder="1" applyAlignment="1" applyProtection="1">
      <alignment horizontal="center" vertical="center"/>
      <protection/>
    </xf>
    <xf numFmtId="0" fontId="4" fillId="0" borderId="49" xfId="57" applyNumberFormat="1" applyFont="1" applyFill="1" applyBorder="1" applyAlignment="1" applyProtection="1">
      <alignment horizontal="center" vertical="center" wrapText="1"/>
      <protection/>
    </xf>
    <xf numFmtId="0" fontId="4" fillId="0" borderId="50" xfId="57" applyNumberFormat="1" applyFont="1" applyFill="1" applyBorder="1" applyAlignment="1" applyProtection="1">
      <alignment horizontal="center" vertical="center" wrapText="1"/>
      <protection/>
    </xf>
    <xf numFmtId="0" fontId="4" fillId="0" borderId="53" xfId="57" applyFont="1" applyFill="1" applyBorder="1" applyAlignment="1" applyProtection="1">
      <alignment horizontal="center" vertical="center"/>
      <protection/>
    </xf>
    <xf numFmtId="0" fontId="3" fillId="0" borderId="0" xfId="0" applyFont="1" applyFill="1" applyAlignment="1" applyProtection="1">
      <alignment horizontal="center"/>
      <protection/>
    </xf>
    <xf numFmtId="0" fontId="22" fillId="0" borderId="66" xfId="0" applyFont="1" applyFill="1" applyBorder="1" applyAlignment="1" applyProtection="1">
      <alignment horizontal="center" vertical="center"/>
      <protection/>
    </xf>
    <xf numFmtId="0" fontId="22" fillId="0" borderId="67" xfId="0" applyFont="1" applyFill="1" applyBorder="1" applyAlignment="1" applyProtection="1">
      <alignment horizontal="center" vertical="center"/>
      <protection/>
    </xf>
    <xf numFmtId="0" fontId="115" fillId="0" borderId="0" xfId="0" applyFont="1" applyFill="1" applyAlignment="1" applyProtection="1">
      <alignment horizontal="left"/>
      <protection/>
    </xf>
    <xf numFmtId="0" fontId="4" fillId="0" borderId="11" xfId="57" applyFont="1" applyFill="1" applyBorder="1" applyAlignment="1" applyProtection="1">
      <alignment horizontal="center" vertical="center"/>
      <protection/>
    </xf>
    <xf numFmtId="0" fontId="4" fillId="0" borderId="68" xfId="57" applyFont="1" applyFill="1" applyBorder="1" applyAlignment="1" applyProtection="1">
      <alignment horizontal="center" vertical="center"/>
      <protection/>
    </xf>
    <xf numFmtId="0" fontId="3" fillId="0" borderId="0" xfId="57" applyFont="1" applyFill="1" applyAlignment="1" applyProtection="1">
      <alignment horizontal="left"/>
      <protection/>
    </xf>
    <xf numFmtId="0" fontId="3" fillId="0" borderId="17" xfId="57" applyFont="1" applyFill="1" applyBorder="1" applyAlignment="1" applyProtection="1">
      <alignment horizontal="left"/>
      <protection/>
    </xf>
    <xf numFmtId="0" fontId="102" fillId="0" borderId="0" xfId="0" applyFont="1" applyFill="1" applyAlignment="1" applyProtection="1">
      <alignment horizontal="center"/>
      <protection/>
    </xf>
    <xf numFmtId="0" fontId="102" fillId="0" borderId="0" xfId="0" applyFont="1" applyAlignment="1" applyProtection="1">
      <alignment horizontal="right"/>
      <protection/>
    </xf>
    <xf numFmtId="0" fontId="39" fillId="0" borderId="18" xfId="0" applyFont="1" applyFill="1" applyBorder="1" applyAlignment="1" applyProtection="1">
      <alignment horizontal="center" vertical="center"/>
      <protection/>
    </xf>
    <xf numFmtId="0" fontId="0" fillId="0" borderId="15" xfId="0" applyFont="1" applyBorder="1" applyAlignment="1" applyProtection="1">
      <alignment horizontal="left" wrapText="1"/>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5" xfId="58"/>
    <cellStyle name="Normal 16" xfId="59"/>
    <cellStyle name="Normal 2" xfId="60"/>
    <cellStyle name="Normal 2 7" xfId="61"/>
    <cellStyle name="Normal 32" xfId="62"/>
    <cellStyle name="Normal 6" xfId="63"/>
    <cellStyle name="Normal_Instructions" xfId="64"/>
    <cellStyle name="Note" xfId="65"/>
    <cellStyle name="Output" xfId="66"/>
    <cellStyle name="Percent" xfId="67"/>
    <cellStyle name="Title" xfId="68"/>
    <cellStyle name="Total" xfId="69"/>
    <cellStyle name="Warning Text" xfId="70"/>
  </cellStyles>
  <dxfs count="19">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ont>
        <color rgb="FFFF0000"/>
      </font>
    </dxf>
    <dxf>
      <fill>
        <patternFill>
          <bgColor rgb="FFEAEAEA"/>
        </patternFill>
      </fill>
    </dxf>
    <dxf>
      <font>
        <color rgb="FFFF0000"/>
      </font>
    </dxf>
    <dxf>
      <fill>
        <patternFill>
          <bgColor rgb="FFEAEAEA"/>
        </patternFill>
      </fill>
    </dxf>
    <dxf>
      <font>
        <color rgb="FFFF0000"/>
      </font>
    </dxf>
    <dxf>
      <fill>
        <patternFill>
          <bgColor rgb="FFEAEAEA"/>
        </patternFill>
      </fill>
    </dxf>
    <dxf>
      <font>
        <color rgb="FFFF0000"/>
      </font>
    </dxf>
    <dxf>
      <fill>
        <patternFill>
          <bgColor rgb="FFEAEAEA"/>
        </patternFill>
      </fill>
    </dxf>
    <dxf>
      <font>
        <color rgb="FFFF0000"/>
      </font>
    </dxf>
    <dxf>
      <fill>
        <patternFill>
          <bgColor rgb="FFEAEAEA"/>
        </patternFill>
      </fill>
    </dxf>
    <dxf>
      <font>
        <u val="single"/>
      </font>
    </dxf>
    <dxf>
      <font>
        <u val="single"/>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1"/>
        </c:manualLayout>
      </c:layout>
      <c:spPr>
        <a:noFill/>
        <a:ln w="3175">
          <a:noFill/>
        </a:ln>
      </c:spPr>
      <c:txPr>
        <a:bodyPr vert="horz" rot="0"/>
        <a:lstStyle/>
        <a:p>
          <a:pPr>
            <a:defRPr lang="en-US" cap="none" sz="1800" b="1" i="0" u="none" baseline="0">
              <a:solidFill>
                <a:srgbClr val="000000"/>
              </a:solidFill>
            </a:defRPr>
          </a:pPr>
        </a:p>
      </c:txPr>
    </c:title>
    <c:view3D>
      <c:rotX val="30"/>
      <c:hPercent val="100"/>
      <c:rotY val="0"/>
      <c:depthPercent val="100"/>
      <c:rAngAx val="1"/>
    </c:view3D>
    <c:plotArea>
      <c:layout>
        <c:manualLayout>
          <c:xMode val="edge"/>
          <c:yMode val="edge"/>
          <c:x val="0.018"/>
          <c:y val="0.1415"/>
          <c:w val="0.6525"/>
          <c:h val="0.82875"/>
        </c:manualLayout>
      </c:layout>
      <c:pie3DChart>
        <c:varyColors val="1"/>
        <c:ser>
          <c:idx val="0"/>
          <c:order val="0"/>
          <c:tx>
            <c:v>REVENUES</c:v>
          </c:tx>
          <c:spPr>
            <a:solidFill>
              <a:srgbClr val="ECF94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ECF941"/>
              </a:solidFill>
              <a:ln w="3175">
                <a:noFill/>
              </a:ln>
            </c:spPr>
          </c:dPt>
          <c:cat>
            <c:strLit>
              <c:ptCount val="2"/>
              <c:pt idx="0">
                <c:v>Rate Revenue:</c:v>
              </c:pt>
              <c:pt idx="1">
                <c:v>Other Revenue:</c:v>
              </c:pt>
            </c:strLit>
          </c:cat>
          <c:val>
            <c:numLit>
              <c:ptCount val="2"/>
              <c:pt idx="0">
                <c:v>0</c:v>
              </c:pt>
              <c:pt idx="1">
                <c:v>0</c:v>
              </c:pt>
            </c:numLit>
          </c:val>
        </c:ser>
      </c:pie3DChart>
      <c:spPr>
        <a:noFill/>
        <a:ln>
          <a:noFill/>
        </a:ln>
      </c:spPr>
    </c:plotArea>
    <c:legend>
      <c:legendPos val="r"/>
      <c:layout>
        <c:manualLayout>
          <c:xMode val="edge"/>
          <c:yMode val="edge"/>
          <c:x val="0.793"/>
          <c:y val="0.5"/>
          <c:w val="0.197"/>
          <c:h val="0.10275"/>
        </c:manualLayout>
      </c:layout>
      <c:overlay val="0"/>
      <c:spPr>
        <a:noFill/>
        <a:ln w="3175">
          <a:noFill/>
        </a:ln>
      </c:spPr>
      <c:txPr>
        <a:bodyPr vert="horz" rot="0"/>
        <a:lstStyle/>
        <a:p>
          <a:pPr>
            <a:defRPr lang="en-US" cap="none" sz="71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125"/>
        </c:manualLayout>
      </c:layout>
      <c:spPr>
        <a:noFill/>
        <a:ln w="3175">
          <a:noFill/>
        </a:ln>
      </c:spPr>
      <c:txPr>
        <a:bodyPr vert="horz" rot="0"/>
        <a:lstStyle/>
        <a:p>
          <a:pPr>
            <a:defRPr lang="en-US" cap="none" sz="1800" b="1" i="0" u="none" baseline="0">
              <a:solidFill>
                <a:srgbClr val="000000"/>
              </a:solidFill>
            </a:defRPr>
          </a:pPr>
        </a:p>
      </c:txPr>
    </c:title>
    <c:view3D>
      <c:rotX val="30"/>
      <c:hPercent val="100"/>
      <c:rotY val="0"/>
      <c:depthPercent val="100"/>
      <c:rAngAx val="1"/>
    </c:view3D>
    <c:plotArea>
      <c:layout>
        <c:manualLayout>
          <c:xMode val="edge"/>
          <c:yMode val="edge"/>
          <c:x val="0.02425"/>
          <c:y val="0.14175"/>
          <c:w val="0.62225"/>
          <c:h val="0.82825"/>
        </c:manualLayout>
      </c:layout>
      <c:pie3DChart>
        <c:varyColors val="1"/>
        <c:ser>
          <c:idx val="0"/>
          <c:order val="0"/>
          <c:tx>
            <c:v>EXPENSES</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EB4E3"/>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558ED5"/>
              </a:solidFill>
              <a:ln w="3175">
                <a:noFill/>
              </a:ln>
            </c:spPr>
          </c:dPt>
          <c:cat>
            <c:strLit>
              <c:ptCount val="5"/>
              <c:pt idx="0">
                <c:v>Operation &amp; Maintenance:</c:v>
              </c:pt>
              <c:pt idx="1">
                <c:v>Depreciation Expense:</c:v>
              </c:pt>
              <c:pt idx="2">
                <c:v>Amortization Expense:</c:v>
              </c:pt>
              <c:pt idx="3">
                <c:v>Income Taxes:</c:v>
              </c:pt>
              <c:pt idx="4">
                <c:v>Other Expense:</c:v>
              </c:pt>
            </c:strLit>
          </c:cat>
          <c:val>
            <c:numLit>
              <c:ptCount val="5"/>
              <c:pt idx="0">
                <c:v>0</c:v>
              </c:pt>
              <c:pt idx="1">
                <c:v>0</c:v>
              </c:pt>
              <c:pt idx="2">
                <c:v>0</c:v>
              </c:pt>
              <c:pt idx="3">
                <c:v>0</c:v>
              </c:pt>
              <c:pt idx="4">
                <c:v>0</c:v>
              </c:pt>
            </c:numLit>
          </c:val>
        </c:ser>
      </c:pie3DChart>
      <c:spPr>
        <a:noFill/>
        <a:ln>
          <a:noFill/>
        </a:ln>
      </c:spPr>
    </c:plotArea>
    <c:legend>
      <c:legendPos val="r"/>
      <c:layout>
        <c:manualLayout>
          <c:xMode val="edge"/>
          <c:yMode val="edge"/>
          <c:x val="0.6825"/>
          <c:y val="0.4205"/>
          <c:w val="0.30475"/>
          <c:h val="0.2675"/>
        </c:manualLayout>
      </c:layout>
      <c:overlay val="0"/>
      <c:spPr>
        <a:noFill/>
        <a:ln w="3175">
          <a:noFill/>
        </a:ln>
      </c:spPr>
      <c:txPr>
        <a:bodyPr vert="horz" rot="0"/>
        <a:lstStyle/>
        <a:p>
          <a:pPr>
            <a:defRPr lang="en-US" cap="none" sz="71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Revenue vs Expenses</a:t>
            </a:r>
          </a:p>
        </c:rich>
      </c:tx>
      <c:layout>
        <c:manualLayout>
          <c:xMode val="factor"/>
          <c:yMode val="factor"/>
          <c:x val="-0.002"/>
          <c:y val="-0.011"/>
        </c:manualLayout>
      </c:layout>
      <c:spPr>
        <a:noFill/>
        <a:ln w="3175">
          <a:noFill/>
        </a:ln>
      </c:spPr>
    </c:title>
    <c:view3D>
      <c:rotX val="30"/>
      <c:hPercent val="100"/>
      <c:rotY val="0"/>
      <c:depthPercent val="100"/>
      <c:rAngAx val="1"/>
    </c:view3D>
    <c:plotArea>
      <c:layout>
        <c:manualLayout>
          <c:xMode val="edge"/>
          <c:yMode val="edge"/>
          <c:x val="0.0725"/>
          <c:y val="0.19575"/>
          <c:w val="0.67425"/>
          <c:h val="0.718"/>
        </c:manualLayout>
      </c:layout>
      <c:pie3DChart>
        <c:varyColors val="1"/>
        <c:ser>
          <c:idx val="0"/>
          <c:order val="0"/>
          <c:tx>
            <c:v>Revenue vs Expenses</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8EB4E3"/>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0"/>
            <c:showPercent val="0"/>
          </c:dLbls>
          <c:cat>
            <c:strLit>
              <c:ptCount val="2"/>
              <c:pt idx="0">
                <c:v>Total Revenue:</c:v>
              </c:pt>
              <c:pt idx="1">
                <c:v>Total Expenses:</c:v>
              </c:pt>
            </c:strLit>
          </c:cat>
          <c:val>
            <c:numLit>
              <c:ptCount val="2"/>
              <c:pt idx="0">
                <c:v>0</c:v>
              </c:pt>
              <c:pt idx="1">
                <c:v>0</c:v>
              </c:pt>
            </c:numLit>
          </c:val>
        </c:ser>
      </c:pie3DChart>
      <c:spPr>
        <a:noFill/>
        <a:ln>
          <a:noFill/>
        </a:ln>
      </c:spPr>
    </c:plotArea>
    <c:legend>
      <c:legendPos val="r"/>
      <c:layout>
        <c:manualLayout>
          <c:xMode val="edge"/>
          <c:yMode val="edge"/>
          <c:x val="0.82825"/>
          <c:y val="0.50125"/>
          <c:w val="0.1635"/>
          <c:h val="0.10075"/>
        </c:manualLayout>
      </c:layout>
      <c:overlay val="0"/>
      <c:spPr>
        <a:noFill/>
        <a:ln w="3175">
          <a:noFill/>
        </a:ln>
      </c:spPr>
      <c:txPr>
        <a:bodyPr vert="horz" rot="0"/>
        <a:lstStyle/>
        <a:p>
          <a:pPr>
            <a:defRPr lang="en-US" cap="none" sz="71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Report Year REVENUES</a:t>
            </a:r>
          </a:p>
        </c:rich>
      </c:tx>
      <c:layout>
        <c:manualLayout>
          <c:xMode val="factor"/>
          <c:yMode val="factor"/>
          <c:x val="-0.0025"/>
          <c:y val="-0.011"/>
        </c:manualLayout>
      </c:layout>
      <c:spPr>
        <a:noFill/>
        <a:ln w="3175">
          <a:noFill/>
        </a:ln>
      </c:spPr>
    </c:title>
    <c:view3D>
      <c:rotX val="30"/>
      <c:hPercent val="100"/>
      <c:rotY val="0"/>
      <c:depthPercent val="100"/>
      <c:rAngAx val="1"/>
    </c:view3D>
    <c:plotArea>
      <c:layout>
        <c:manualLayout>
          <c:xMode val="edge"/>
          <c:yMode val="edge"/>
          <c:x val="0.018"/>
          <c:y val="0.1415"/>
          <c:w val="0.6525"/>
          <c:h val="0.82875"/>
        </c:manualLayout>
      </c:layout>
      <c:pie3DChart>
        <c:varyColors val="1"/>
        <c:ser>
          <c:idx val="0"/>
          <c:order val="0"/>
          <c:tx>
            <c:strRef>
              <c:f>'Company Summary'!$B$6</c:f>
              <c:strCache>
                <c:ptCount val="1"/>
                <c:pt idx="0">
                  <c:v>REVENUES</c:v>
                </c:pt>
              </c:strCache>
            </c:strRef>
          </c:tx>
          <c:spPr>
            <a:solidFill>
              <a:srgbClr val="ECF94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ECF941"/>
              </a:solidFill>
              <a:ln w="3175">
                <a:noFill/>
              </a:ln>
            </c:spPr>
          </c:dPt>
          <c:cat>
            <c:strLit>
              <c:ptCount val="2"/>
              <c:pt idx="0">
                <c:v>Rate Revenue:</c:v>
              </c:pt>
              <c:pt idx="1">
                <c:v>Other Revenue:</c:v>
              </c:pt>
            </c:strLit>
          </c:cat>
          <c:val>
            <c:numRef>
              <c:f>('Company Summary'!$C$7,'Company Summary'!$C$8)</c:f>
              <c:numCache/>
            </c:numRef>
          </c:val>
        </c:ser>
      </c:pie3DChart>
      <c:spPr>
        <a:noFill/>
        <a:ln>
          <a:noFill/>
        </a:ln>
      </c:spPr>
    </c:plotArea>
    <c:legend>
      <c:legendPos val="r"/>
      <c:layout>
        <c:manualLayout>
          <c:xMode val="edge"/>
          <c:yMode val="edge"/>
          <c:x val="0.793"/>
          <c:y val="0.5"/>
          <c:w val="0.197"/>
          <c:h val="0.10275"/>
        </c:manualLayout>
      </c:layout>
      <c:overlay val="0"/>
      <c:spPr>
        <a:noFill/>
        <a:ln w="3175">
          <a:noFill/>
        </a:ln>
      </c:spPr>
      <c:txPr>
        <a:bodyPr vert="horz" rot="0"/>
        <a:lstStyle/>
        <a:p>
          <a:pPr>
            <a:defRPr lang="en-US" cap="none" sz="71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Report Year EXPENSES</a:t>
            </a:r>
          </a:p>
        </c:rich>
      </c:tx>
      <c:layout>
        <c:manualLayout>
          <c:xMode val="factor"/>
          <c:yMode val="factor"/>
          <c:x val="-0.0025"/>
          <c:y val="-0.01125"/>
        </c:manualLayout>
      </c:layout>
      <c:spPr>
        <a:noFill/>
        <a:ln w="3175">
          <a:noFill/>
        </a:ln>
      </c:spPr>
    </c:title>
    <c:view3D>
      <c:rotX val="30"/>
      <c:hPercent val="100"/>
      <c:rotY val="0"/>
      <c:depthPercent val="100"/>
      <c:rAngAx val="1"/>
    </c:view3D>
    <c:plotArea>
      <c:layout>
        <c:manualLayout>
          <c:xMode val="edge"/>
          <c:yMode val="edge"/>
          <c:x val="0.02425"/>
          <c:y val="0.14175"/>
          <c:w val="0.62225"/>
          <c:h val="0.82825"/>
        </c:manualLayout>
      </c:layout>
      <c:pie3DChart>
        <c:varyColors val="1"/>
        <c:ser>
          <c:idx val="0"/>
          <c:order val="0"/>
          <c:tx>
            <c:strRef>
              <c:f>'Company Summary'!$G$6</c:f>
              <c:strCache>
                <c:ptCount val="1"/>
                <c:pt idx="0">
                  <c:v>EXPENSES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EB4E3"/>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558ED5"/>
              </a:solidFill>
              <a:ln w="3175">
                <a:noFill/>
              </a:ln>
            </c:spPr>
          </c:dPt>
          <c:cat>
            <c:strLit>
              <c:ptCount val="5"/>
              <c:pt idx="0">
                <c:v>Operation &amp; Maintenance:</c:v>
              </c:pt>
              <c:pt idx="1">
                <c:v>Depreciation Expense:</c:v>
              </c:pt>
              <c:pt idx="2">
                <c:v>Amortization Expense:</c:v>
              </c:pt>
              <c:pt idx="3">
                <c:v>Income Taxes:</c:v>
              </c:pt>
              <c:pt idx="4">
                <c:v>Other Expense:</c:v>
              </c:pt>
            </c:strLit>
          </c:cat>
          <c:val>
            <c:numRef>
              <c:f>('Company Summary'!$H$7,'Company Summary'!$H$8,'Company Summary'!$H$9,'Company Summary'!$H$10,'Company Summary'!$H$11)</c:f>
              <c:numCache/>
            </c:numRef>
          </c:val>
        </c:ser>
      </c:pie3DChart>
      <c:spPr>
        <a:noFill/>
        <a:ln>
          <a:noFill/>
        </a:ln>
      </c:spPr>
    </c:plotArea>
    <c:legend>
      <c:legendPos val="r"/>
      <c:layout>
        <c:manualLayout>
          <c:xMode val="edge"/>
          <c:yMode val="edge"/>
          <c:x val="0.6825"/>
          <c:y val="0.4205"/>
          <c:w val="0.30475"/>
          <c:h val="0.2675"/>
        </c:manualLayout>
      </c:layout>
      <c:overlay val="0"/>
      <c:spPr>
        <a:noFill/>
        <a:ln w="3175">
          <a:noFill/>
        </a:ln>
      </c:spPr>
      <c:txPr>
        <a:bodyPr vert="horz" rot="0"/>
        <a:lstStyle/>
        <a:p>
          <a:pPr>
            <a:defRPr lang="en-US" cap="none" sz="71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Report Year 
</a:t>
            </a:r>
            <a:r>
              <a:rPr lang="en-US" cap="none" sz="1800" b="1" i="0" u="none" baseline="0">
                <a:solidFill>
                  <a:srgbClr val="000000"/>
                </a:solidFill>
              </a:rPr>
              <a:t>Revenue vs Expenses</a:t>
            </a:r>
          </a:p>
        </c:rich>
      </c:tx>
      <c:layout>
        <c:manualLayout>
          <c:xMode val="factor"/>
          <c:yMode val="factor"/>
          <c:x val="-0.002"/>
          <c:y val="-0.011"/>
        </c:manualLayout>
      </c:layout>
      <c:spPr>
        <a:noFill/>
        <a:ln w="3175">
          <a:noFill/>
        </a:ln>
      </c:spPr>
    </c:title>
    <c:view3D>
      <c:rotX val="30"/>
      <c:hPercent val="100"/>
      <c:rotY val="0"/>
      <c:depthPercent val="100"/>
      <c:rAngAx val="1"/>
    </c:view3D>
    <c:plotArea>
      <c:layout>
        <c:manualLayout>
          <c:xMode val="edge"/>
          <c:yMode val="edge"/>
          <c:x val="0.0725"/>
          <c:y val="0.2705"/>
          <c:w val="0.6745"/>
          <c:h val="0.648"/>
        </c:manualLayout>
      </c:layout>
      <c:pie3DChart>
        <c:varyColors val="1"/>
        <c:ser>
          <c:idx val="0"/>
          <c:order val="0"/>
          <c:tx>
            <c:v>Revenue vs Expenses</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8EB4E3"/>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0"/>
            <c:showPercent val="0"/>
          </c:dLbls>
          <c:cat>
            <c:strLit>
              <c:ptCount val="2"/>
              <c:pt idx="0">
                <c:v>Total Revenue:</c:v>
              </c:pt>
              <c:pt idx="1">
                <c:v>Total Expenses:</c:v>
              </c:pt>
            </c:strLit>
          </c:cat>
          <c:val>
            <c:numRef>
              <c:f>('Company Summary'!$C$13,'Company Summary'!$H$13)</c:f>
              <c:numCache/>
            </c:numRef>
          </c:val>
        </c:ser>
      </c:pie3DChart>
      <c:spPr>
        <a:noFill/>
        <a:ln>
          <a:noFill/>
        </a:ln>
      </c:spPr>
    </c:plotArea>
    <c:legend>
      <c:legendPos val="r"/>
      <c:layout>
        <c:manualLayout>
          <c:xMode val="edge"/>
          <c:yMode val="edge"/>
          <c:x val="0.82825"/>
          <c:y val="0.5395"/>
          <c:w val="0.1635"/>
          <c:h val="0.10075"/>
        </c:manualLayout>
      </c:layout>
      <c:overlay val="0"/>
      <c:spPr>
        <a:noFill/>
        <a:ln w="3175">
          <a:noFill/>
        </a:ln>
      </c:spPr>
      <c:txPr>
        <a:bodyPr vert="horz" rot="0"/>
        <a:lstStyle/>
        <a:p>
          <a:pPr>
            <a:defRPr lang="en-US" cap="none" sz="71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1</xdr:col>
      <xdr:colOff>47625</xdr:colOff>
      <xdr:row>9</xdr:row>
      <xdr:rowOff>200025</xdr:rowOff>
    </xdr:to>
    <xdr:pic>
      <xdr:nvPicPr>
        <xdr:cNvPr id="1" name="Picture 1"/>
        <xdr:cNvPicPr preferRelativeResize="1">
          <a:picLocks noChangeAspect="1"/>
        </xdr:cNvPicPr>
      </xdr:nvPicPr>
      <xdr:blipFill>
        <a:blip r:embed="rId1"/>
        <a:stretch>
          <a:fillRect/>
        </a:stretch>
      </xdr:blipFill>
      <xdr:spPr>
        <a:xfrm>
          <a:off x="228600" y="247650"/>
          <a:ext cx="0" cy="1866900"/>
        </a:xfrm>
        <a:prstGeom prst="rect">
          <a:avLst/>
        </a:prstGeom>
        <a:noFill/>
        <a:ln w="9525" cmpd="sng">
          <a:noFill/>
        </a:ln>
      </xdr:spPr>
    </xdr:pic>
    <xdr:clientData/>
  </xdr:twoCellAnchor>
  <xdr:twoCellAnchor editAs="oneCell">
    <xdr:from>
      <xdr:col>1</xdr:col>
      <xdr:colOff>9525</xdr:colOff>
      <xdr:row>1</xdr:row>
      <xdr:rowOff>9525</xdr:rowOff>
    </xdr:from>
    <xdr:to>
      <xdr:col>4</xdr:col>
      <xdr:colOff>180975</xdr:colOff>
      <xdr:row>9</xdr:row>
      <xdr:rowOff>276225</xdr:rowOff>
    </xdr:to>
    <xdr:pic>
      <xdr:nvPicPr>
        <xdr:cNvPr id="2" name="Picture 1"/>
        <xdr:cNvPicPr preferRelativeResize="1">
          <a:picLocks noChangeAspect="1"/>
        </xdr:cNvPicPr>
      </xdr:nvPicPr>
      <xdr:blipFill>
        <a:blip r:embed="rId1"/>
        <a:stretch>
          <a:fillRect/>
        </a:stretch>
      </xdr:blipFill>
      <xdr:spPr>
        <a:xfrm>
          <a:off x="190500" y="209550"/>
          <a:ext cx="1981200" cy="1981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1</xdr:row>
      <xdr:rowOff>47625</xdr:rowOff>
    </xdr:from>
    <xdr:to>
      <xdr:col>2</xdr:col>
      <xdr:colOff>47625</xdr:colOff>
      <xdr:row>8</xdr:row>
      <xdr:rowOff>409575</xdr:rowOff>
    </xdr:to>
    <xdr:pic>
      <xdr:nvPicPr>
        <xdr:cNvPr id="1" name="Picture 1"/>
        <xdr:cNvPicPr preferRelativeResize="1">
          <a:picLocks noChangeAspect="1"/>
        </xdr:cNvPicPr>
      </xdr:nvPicPr>
      <xdr:blipFill>
        <a:blip r:embed="rId1"/>
        <a:stretch>
          <a:fillRect/>
        </a:stretch>
      </xdr:blipFill>
      <xdr:spPr>
        <a:xfrm>
          <a:off x="600075" y="247650"/>
          <a:ext cx="0" cy="1752600"/>
        </a:xfrm>
        <a:prstGeom prst="rect">
          <a:avLst/>
        </a:prstGeom>
        <a:noFill/>
        <a:ln w="9525" cmpd="sng">
          <a:noFill/>
        </a:ln>
      </xdr:spPr>
    </xdr:pic>
    <xdr:clientData/>
  </xdr:twoCellAnchor>
  <xdr:twoCellAnchor editAs="oneCell">
    <xdr:from>
      <xdr:col>2</xdr:col>
      <xdr:colOff>9525</xdr:colOff>
      <xdr:row>1</xdr:row>
      <xdr:rowOff>9525</xdr:rowOff>
    </xdr:from>
    <xdr:to>
      <xdr:col>2</xdr:col>
      <xdr:colOff>9525</xdr:colOff>
      <xdr:row>8</xdr:row>
      <xdr:rowOff>409575</xdr:rowOff>
    </xdr:to>
    <xdr:pic>
      <xdr:nvPicPr>
        <xdr:cNvPr id="2" name="Picture 1"/>
        <xdr:cNvPicPr preferRelativeResize="1">
          <a:picLocks noChangeAspect="1"/>
        </xdr:cNvPicPr>
      </xdr:nvPicPr>
      <xdr:blipFill>
        <a:blip r:embed="rId1"/>
        <a:stretch>
          <a:fillRect/>
        </a:stretch>
      </xdr:blipFill>
      <xdr:spPr>
        <a:xfrm>
          <a:off x="561975" y="209550"/>
          <a:ext cx="0" cy="1790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152400</xdr:colOff>
      <xdr:row>0</xdr:row>
      <xdr:rowOff>57150</xdr:rowOff>
    </xdr:from>
    <xdr:ext cx="12115800" cy="2209800"/>
    <xdr:sp>
      <xdr:nvSpPr>
        <xdr:cNvPr id="1" name="TextBox 1"/>
        <xdr:cNvSpPr txBox="1">
          <a:spLocks noChangeArrowheads="1"/>
        </xdr:cNvSpPr>
      </xdr:nvSpPr>
      <xdr:spPr>
        <a:xfrm>
          <a:off x="152400" y="57150"/>
          <a:ext cx="12115800" cy="2209800"/>
        </a:xfrm>
        <a:prstGeom prst="rect">
          <a:avLst/>
        </a:prstGeom>
        <a:noFill/>
        <a:ln w="9525" cmpd="sng">
          <a:noFill/>
        </a:ln>
      </xdr:spPr>
      <xdr:txBody>
        <a:bodyPr vertOverflow="clip" wrap="square"/>
        <a:p>
          <a:pPr algn="l">
            <a:defRPr/>
          </a:pPr>
          <a:r>
            <a:rPr lang="en-US" cap="none" sz="1200" b="0" i="0" u="none" baseline="0">
              <a:solidFill>
                <a:srgbClr val="000000"/>
              </a:solidFill>
              <a:latin typeface="Times New Roman"/>
              <a:ea typeface="Times New Roman"/>
              <a:cs typeface="Times New Roman"/>
            </a:rPr>
            <a:t>This section of the report is where all assets of the business are entered.  A few hints and tips are listed below:
</a:t>
          </a:r>
          <a:r>
            <a:rPr lang="en-US" cap="none" sz="1200" b="0" i="0" u="none" baseline="0">
              <a:solidFill>
                <a:srgbClr val="000000"/>
              </a:solidFill>
              <a:latin typeface="Times New Roman"/>
              <a:ea typeface="Times New Roman"/>
              <a:cs typeface="Times New Roman"/>
            </a:rPr>
            <a:t>All assets must be listed here at their original cost to the person or entity first devoting it to public utility service.  In the past, assets contributed (donated) by the developer may have been listed separately under Contributions in Aid of Construction (CIAC).   To ensure that all companies are entering this consistently we ask for all assets to be listed here, including those assets that were contributed.  Contributed assets will be accounted for separately under the </a:t>
          </a:r>
          <a:r>
            <a:rPr lang="en-US" cap="none" sz="1200" b="1" i="0" u="none" baseline="0">
              <a:solidFill>
                <a:srgbClr val="000000"/>
              </a:solidFill>
              <a:latin typeface="Times New Roman"/>
              <a:ea typeface="Times New Roman"/>
              <a:cs typeface="Times New Roman"/>
            </a:rPr>
            <a:t>“Contribution in Aid (INPUT)” </a:t>
          </a:r>
          <a:r>
            <a:rPr lang="en-US" cap="none" sz="1200" b="0" i="0" u="none" baseline="0">
              <a:solidFill>
                <a:srgbClr val="000000"/>
              </a:solidFill>
              <a:latin typeface="Times New Roman"/>
              <a:ea typeface="Times New Roman"/>
              <a:cs typeface="Times New Roman"/>
            </a:rPr>
            <a:t>TAB and deducted on the Balance Sheet.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depreciation rates used here are required to be used for all regulated public utilities Adm Rule R746-332.  They are often different than the rates used for accounting or tax purposes.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Many water companies have lumped all of their assets together and listed them on only one line.  You must separate the assets and list them in the appropriate account.   You should then continue to depreciate your assets under the correct depreciation rate until they are fully depreciated.  If the amounts are material, you may wish to make the appropriate adjustments.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Land, land rights and water rights should be listed at their original cost to the person or entity first devoting it to public utility service.  These assets are not depreciated nor should they be adjusted to show the fair market value if they have appreciated.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57150</xdr:rowOff>
    </xdr:from>
    <xdr:ext cx="12925425" cy="3533775"/>
    <xdr:sp>
      <xdr:nvSpPr>
        <xdr:cNvPr id="1" name="TextBox 1"/>
        <xdr:cNvSpPr txBox="1">
          <a:spLocks noChangeArrowheads="1"/>
        </xdr:cNvSpPr>
      </xdr:nvSpPr>
      <xdr:spPr>
        <a:xfrm>
          <a:off x="66675" y="57150"/>
          <a:ext cx="12925425" cy="3533775"/>
        </a:xfrm>
        <a:prstGeom prst="rect">
          <a:avLst/>
        </a:prstGeom>
        <a:noFill/>
        <a:ln w="9525" cmpd="sng">
          <a:noFill/>
        </a:ln>
      </xdr:spPr>
      <xdr:txBody>
        <a:bodyPr vertOverflow="clip" wrap="square"/>
        <a:p>
          <a:pPr algn="l">
            <a:defRPr/>
          </a:pPr>
          <a:r>
            <a:rPr lang="en-US" cap="none" sz="1200" b="0" i="0" u="none" baseline="0">
              <a:solidFill>
                <a:srgbClr val="000000"/>
              </a:solidFill>
              <a:latin typeface="Times New Roman"/>
              <a:ea typeface="Times New Roman"/>
              <a:cs typeface="Times New Roman"/>
            </a:rPr>
            <a:t>Assets contributed (donated) to the water company are required to be accounted for and listed separately. Contributed assets are referred to as contribution in aid of construction (CIAC).  Most water companies have all, or a majority, of their assets contributed by the developer.  If you are not sure what assets are considered CIAC, you may refer to your CPCN Application and/or Commission Order, which should clearly define which assets were contributed.  
</a:t>
          </a:r>
          <a:r>
            <a:rPr lang="en-US" cap="none" sz="1200" b="0" i="0" u="none" baseline="0">
              <a:solidFill>
                <a:srgbClr val="000000"/>
              </a:solidFill>
              <a:latin typeface="Times New Roman"/>
              <a:ea typeface="Times New Roman"/>
              <a:cs typeface="Times New Roman"/>
            </a:rPr>
            <a:t>This section of the report should list only contributed assets.  All contributed assets listed here should also be included in the assets listed under the </a:t>
          </a:r>
          <a:r>
            <a:rPr lang="en-US" cap="none" sz="1200" b="1" i="0" u="none" baseline="0">
              <a:solidFill>
                <a:srgbClr val="000000"/>
              </a:solidFill>
              <a:latin typeface="Times New Roman"/>
              <a:ea typeface="Times New Roman"/>
              <a:cs typeface="Times New Roman"/>
            </a:rPr>
            <a:t>“Assets and Depreciation (INPUT)”</a:t>
          </a:r>
          <a:r>
            <a:rPr lang="en-US" cap="none" sz="1200" b="0" i="0" u="none" baseline="0">
              <a:solidFill>
                <a:srgbClr val="000000"/>
              </a:solidFill>
              <a:latin typeface="Times New Roman"/>
              <a:ea typeface="Times New Roman"/>
              <a:cs typeface="Times New Roman"/>
            </a:rPr>
            <a:t> TAB.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Under utility regulatory accounting, contributed assets are not allowed to be included in the rate base for rate-making purposes.  Contributed assets will be netted against the assets included on the </a:t>
          </a:r>
          <a:r>
            <a:rPr lang="en-US" cap="none" sz="1200" b="1" i="0" u="none" baseline="0">
              <a:solidFill>
                <a:srgbClr val="000000"/>
              </a:solidFill>
              <a:latin typeface="Times New Roman"/>
              <a:ea typeface="Times New Roman"/>
              <a:cs typeface="Times New Roman"/>
            </a:rPr>
            <a:t>“Assets and Depreciation (INPUT)”</a:t>
          </a:r>
          <a:r>
            <a:rPr lang="en-US" cap="none" sz="1200" b="0" i="0" u="none" baseline="0">
              <a:solidFill>
                <a:srgbClr val="000000"/>
              </a:solidFill>
              <a:latin typeface="Times New Roman"/>
              <a:ea typeface="Times New Roman"/>
              <a:cs typeface="Times New Roman"/>
            </a:rPr>
            <a:t> TAB.  Likewise, under utility regulatory accounting, contributed assets are not allowed to be depreciated for rate-making purposes.  In order to remove the depreciation expense that was applied to the contributed assets on the </a:t>
          </a:r>
          <a:r>
            <a:rPr lang="en-US" cap="none" sz="1200" b="1" i="0" u="none" baseline="0">
              <a:solidFill>
                <a:srgbClr val="000000"/>
              </a:solidFill>
              <a:latin typeface="Times New Roman"/>
              <a:ea typeface="Times New Roman"/>
              <a:cs typeface="Times New Roman"/>
            </a:rPr>
            <a:t>“Assets and Depreciation (INPUT)”</a:t>
          </a:r>
          <a:r>
            <a:rPr lang="en-US" cap="none" sz="1200" b="0" i="0" u="none" baseline="0">
              <a:solidFill>
                <a:srgbClr val="000000"/>
              </a:solidFill>
              <a:latin typeface="Times New Roman"/>
              <a:ea typeface="Times New Roman"/>
              <a:cs typeface="Times New Roman"/>
            </a:rPr>
            <a:t> TAB, these contributed assets are amortized at the same rates they were depreciated.  On the </a:t>
          </a:r>
          <a:r>
            <a:rPr lang="en-US" cap="none" sz="1200" b="1" i="0" u="none" baseline="0">
              <a:solidFill>
                <a:srgbClr val="000000"/>
              </a:solidFill>
              <a:latin typeface="Times New Roman"/>
              <a:ea typeface="Times New Roman"/>
              <a:cs typeface="Times New Roman"/>
            </a:rPr>
            <a:t>“Balance Sheet,” </a:t>
          </a:r>
          <a:r>
            <a:rPr lang="en-US" cap="none" sz="1200" b="0" i="0" u="none" baseline="0">
              <a:solidFill>
                <a:srgbClr val="000000"/>
              </a:solidFill>
              <a:latin typeface="Times New Roman"/>
              <a:ea typeface="Times New Roman"/>
              <a:cs typeface="Times New Roman"/>
            </a:rPr>
            <a:t>the amortized amounts are adjusted against the depreciated amounts.  
</a:t>
          </a:r>
          <a:r>
            <a:rPr lang="en-US" cap="none" sz="1200" b="0" i="0" u="none" baseline="0">
              <a:solidFill>
                <a:srgbClr val="000000"/>
              </a:solidFill>
              <a:latin typeface="Times New Roman"/>
              <a:ea typeface="Times New Roman"/>
              <a:cs typeface="Times New Roman"/>
            </a:rPr>
            <a:t>A few hints and tips are listed below: 
</a:t>
          </a:r>
          <a:r>
            <a:rPr lang="en-US" cap="none" sz="1200" b="0" i="0" u="none" baseline="0">
              <a:solidFill>
                <a:srgbClr val="000000"/>
              </a:solidFill>
              <a:latin typeface="Times New Roman"/>
              <a:ea typeface="Times New Roman"/>
              <a:cs typeface="Times New Roman"/>
            </a:rPr>
            <a:t>All contributed assets need to be listed here at their original cost to the person or entity first devoting it to public utility service.  Amounts should be the same as recorded in the </a:t>
          </a:r>
          <a:r>
            <a:rPr lang="en-US" cap="none" sz="1200" b="1" i="0" u="none" baseline="0">
              <a:solidFill>
                <a:srgbClr val="000000"/>
              </a:solidFill>
              <a:latin typeface="Times New Roman"/>
              <a:ea typeface="Times New Roman"/>
              <a:cs typeface="Times New Roman"/>
            </a:rPr>
            <a:t>“Assets and Depreciation (INPUT)”</a:t>
          </a:r>
          <a:r>
            <a:rPr lang="en-US" cap="none" sz="1200" b="0" i="0" u="none" baseline="0">
              <a:solidFill>
                <a:srgbClr val="000000"/>
              </a:solidFill>
              <a:latin typeface="Times New Roman"/>
              <a:ea typeface="Times New Roman"/>
              <a:cs typeface="Times New Roman"/>
            </a:rPr>
            <a:t> TAB.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Many water companies have lumped all of their together and listed on only one line.  You must separate the assets and list them in the appropriate account, making sure to record them on the same lines as recorded in the </a:t>
          </a:r>
          <a:r>
            <a:rPr lang="en-US" cap="none" sz="1200" b="1" i="0" u="none" baseline="0">
              <a:solidFill>
                <a:srgbClr val="000000"/>
              </a:solidFill>
              <a:latin typeface="Times New Roman"/>
              <a:ea typeface="Times New Roman"/>
              <a:cs typeface="Times New Roman"/>
            </a:rPr>
            <a:t>“Assets and Depreciation (INPUT)”</a:t>
          </a:r>
          <a:r>
            <a:rPr lang="en-US" cap="none" sz="1200" b="0" i="0" u="none" baseline="0">
              <a:solidFill>
                <a:srgbClr val="000000"/>
              </a:solidFill>
              <a:latin typeface="Times New Roman"/>
              <a:ea typeface="Times New Roman"/>
              <a:cs typeface="Times New Roman"/>
            </a:rPr>
            <a:t> TAB.  You should then continue to amortize your assets under the correct rate until they are fully amortized.  If the amounts are material, you may wish to make the appropriate adjustments.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Land, land rights and water rights should be listed at their original cost to the person or entity first devoting it to public utility service.  These assets are not depreciated nor should they be adjusted to show the fair market value if they have appreciated.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10</xdr:row>
      <xdr:rowOff>57150</xdr:rowOff>
    </xdr:from>
    <xdr:to>
      <xdr:col>10</xdr:col>
      <xdr:colOff>9525</xdr:colOff>
      <xdr:row>18</xdr:row>
      <xdr:rowOff>114300</xdr:rowOff>
    </xdr:to>
    <xdr:sp>
      <xdr:nvSpPr>
        <xdr:cNvPr id="1" name="TextBox 3"/>
        <xdr:cNvSpPr txBox="1">
          <a:spLocks noChangeArrowheads="1"/>
        </xdr:cNvSpPr>
      </xdr:nvSpPr>
      <xdr:spPr>
        <a:xfrm>
          <a:off x="85725" y="2057400"/>
          <a:ext cx="9420225" cy="1657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sng" baseline="0">
              <a:solidFill>
                <a:srgbClr val="000000"/>
              </a:solidFill>
              <a:latin typeface="Times New Roman"/>
              <a:ea typeface="Times New Roman"/>
              <a:cs typeface="Times New Roman"/>
            </a:rPr>
            <a:t>Note: 
</a:t>
          </a:r>
          <a:r>
            <a:rPr lang="en-US" cap="none" sz="1200" b="0" i="0" u="none" baseline="0">
              <a:solidFill>
                <a:srgbClr val="000000"/>
              </a:solidFill>
              <a:latin typeface="Times New Roman"/>
              <a:ea typeface="Times New Roman"/>
              <a:cs typeface="Times New Roman"/>
            </a:rPr>
            <a:t>In the past several rate cases the </a:t>
          </a:r>
          <a:r>
            <a:rPr lang="en-US" cap="none" sz="1200" b="0" i="0" u="none" baseline="0">
              <a:solidFill>
                <a:srgbClr val="000000"/>
              </a:solidFill>
              <a:latin typeface="Times New Roman"/>
              <a:ea typeface="Times New Roman"/>
              <a:cs typeface="Times New Roman"/>
            </a:rPr>
            <a:t>Commission has ordered  water companies to establish and fund a Capital Reserve Account.  This account is funded through rates </a:t>
          </a:r>
          <a:r>
            <a:rPr lang="en-US" cap="none" sz="1200" b="0" i="0" u="none" baseline="0">
              <a:solidFill>
                <a:srgbClr val="000000"/>
              </a:solidFill>
              <a:latin typeface="Times New Roman"/>
              <a:ea typeface="Times New Roman"/>
              <a:cs typeface="Times New Roman"/>
            </a:rPr>
            <a:t>and are maintained in a protected bank account and is to be used for qualifying expenses (capital replacements and improvements) only, as the need arises.   Setting aside reserves is critical to developing and maintaining financial stability and can mean the difference between a system that is self-sustaining and one that may fall victim to disrepair or become financially unstable during even a relatively small emergency.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If you are interested in establishing a Capital Reserve account please contact the Division of Public Utilities and we can answer any questions you may have.  </a:t>
          </a:r>
        </a:p>
      </xdr:txBody>
    </xdr:sp>
    <xdr:clientData/>
  </xdr:twoCellAnchor>
  <xdr:twoCellAnchor>
    <xdr:from>
      <xdr:col>0</xdr:col>
      <xdr:colOff>85725</xdr:colOff>
      <xdr:row>0</xdr:row>
      <xdr:rowOff>95250</xdr:rowOff>
    </xdr:from>
    <xdr:to>
      <xdr:col>10</xdr:col>
      <xdr:colOff>9525</xdr:colOff>
      <xdr:row>9</xdr:row>
      <xdr:rowOff>133350</xdr:rowOff>
    </xdr:to>
    <xdr:sp>
      <xdr:nvSpPr>
        <xdr:cNvPr id="2" name="TextBox 4"/>
        <xdr:cNvSpPr txBox="1">
          <a:spLocks noChangeArrowheads="1"/>
        </xdr:cNvSpPr>
      </xdr:nvSpPr>
      <xdr:spPr>
        <a:xfrm>
          <a:off x="85725" y="95250"/>
          <a:ext cx="9420225" cy="1838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If you have not been ordered to establish a Capital Reserve Account or you do not have a reserve account you do not need to fill out this section. </a:t>
          </a:r>
          <a:r>
            <a:rPr lang="en-US" cap="none" sz="1200" b="0" i="0" u="none" baseline="0">
              <a:solidFill>
                <a:srgbClr val="000000"/>
              </a:solidFill>
              <a:latin typeface="Times New Roman"/>
              <a:ea typeface="Times New Roman"/>
              <a:cs typeface="Times New Roman"/>
            </a:rPr>
            <a:t>
</a:t>
          </a:r>
          <a:r>
            <a:rPr lang="en-US" cap="none" sz="1100" b="1" i="0" u="sng" baseline="0">
              <a:solidFill>
                <a:srgbClr val="000000"/>
              </a:solidFill>
              <a:latin typeface="Times New Roman"/>
              <a:ea typeface="Times New Roman"/>
              <a:cs typeface="Times New Roman"/>
            </a:rPr>
            <a:t>
</a:t>
          </a:r>
          <a:r>
            <a:rPr lang="en-US" cap="none" sz="1100" b="1" i="0" u="sng" baseline="0">
              <a:solidFill>
                <a:srgbClr val="000000"/>
              </a:solidFill>
              <a:latin typeface="Times New Roman"/>
              <a:ea typeface="Times New Roman"/>
              <a:cs typeface="Times New Roman"/>
            </a:rPr>
            <a:t>REMINDER:
</a:t>
          </a:r>
          <a:r>
            <a:rPr lang="en-US" cap="none" sz="1200" b="0" i="0" u="none" baseline="0">
              <a:solidFill>
                <a:srgbClr val="000000"/>
              </a:solidFill>
              <a:latin typeface="Times New Roman"/>
              <a:ea typeface="Times New Roman"/>
              <a:cs typeface="Times New Roman"/>
            </a:rPr>
            <a:t>For those companies with Capital</a:t>
          </a:r>
          <a:r>
            <a:rPr lang="en-US" cap="none" sz="1200" b="0" i="0" u="none" baseline="0">
              <a:solidFill>
                <a:srgbClr val="000000"/>
              </a:solidFill>
              <a:latin typeface="Times New Roman"/>
              <a:ea typeface="Times New Roman"/>
              <a:cs typeface="Times New Roman"/>
            </a:rPr>
            <a:t> Reserve Accounts you must also submit bank statement(s) for the entire calendar year showing a</a:t>
          </a:r>
          <a:r>
            <a:rPr lang="en-US" cap="none" sz="1200" b="0" i="0" u="none" baseline="0">
              <a:solidFill>
                <a:srgbClr val="000000"/>
              </a:solidFill>
              <a:latin typeface="Times New Roman"/>
              <a:ea typeface="Times New Roman"/>
              <a:cs typeface="Times New Roman"/>
            </a:rPr>
            <a:t> series of deposits made within 30 days from the receipt of rate payments for each billing cycle and any qualifying withdrawals to and from the Capital Reserve Account.  The</a:t>
          </a:r>
          <a:r>
            <a:rPr lang="en-US" cap="none" sz="1200" b="0" i="0" u="none" baseline="0">
              <a:solidFill>
                <a:srgbClr val="000000"/>
              </a:solidFill>
              <a:latin typeface="Times New Roman"/>
              <a:ea typeface="Times New Roman"/>
              <a:cs typeface="Times New Roman"/>
            </a:rPr>
            <a:t> banking information should match the information entered here.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Additionally, the submission of any bank accounts  and  the detailed accounting/reconciliation should be clearly marked as "CONFIDENTIAL." </a:t>
          </a:r>
        </a:p>
      </xdr:txBody>
    </xdr:sp>
    <xdr:clientData/>
  </xdr:twoCellAnchor>
  <xdr:twoCellAnchor>
    <xdr:from>
      <xdr:col>2</xdr:col>
      <xdr:colOff>352425</xdr:colOff>
      <xdr:row>53</xdr:row>
      <xdr:rowOff>0</xdr:rowOff>
    </xdr:from>
    <xdr:to>
      <xdr:col>9</xdr:col>
      <xdr:colOff>952500</xdr:colOff>
      <xdr:row>64</xdr:row>
      <xdr:rowOff>66675</xdr:rowOff>
    </xdr:to>
    <xdr:sp>
      <xdr:nvSpPr>
        <xdr:cNvPr id="3" name="TextBox 5"/>
        <xdr:cNvSpPr txBox="1">
          <a:spLocks noChangeArrowheads="1"/>
        </xdr:cNvSpPr>
      </xdr:nvSpPr>
      <xdr:spPr>
        <a:xfrm>
          <a:off x="904875" y="11344275"/>
          <a:ext cx="8277225" cy="2266950"/>
        </a:xfrm>
        <a:prstGeom prst="rect">
          <a:avLst/>
        </a:prstGeom>
        <a:solidFill>
          <a:srgbClr val="FFFFFF"/>
        </a:solidFill>
        <a:ln w="9525" cmpd="sng">
          <a:solidFill>
            <a:srgbClr val="BFBFBF"/>
          </a:solidFill>
          <a:headEnd type="none"/>
          <a:tailEnd type="none"/>
        </a:ln>
      </xdr:spPr>
      <xdr:txBody>
        <a:bodyPr vertOverflow="clip" wrap="square"/>
        <a:p>
          <a:pPr algn="l">
            <a:defRPr/>
          </a:pPr>
          <a:r>
            <a:rPr lang="en-US" cap="none" sz="1100" b="0" i="0" u="none" baseline="0">
              <a:solidFill>
                <a:srgbClr val="000000"/>
              </a:solidFill>
              <a:latin typeface="Times New Roman"/>
              <a:ea typeface="Times New Roman"/>
              <a:cs typeface="Times New Roman"/>
            </a:rPr>
            <a:t>Withdrawals should be made from the Capital Reserve Account for capital replacements and improvements only.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Capital improvements are typically high cost items with long service lives, including: the distribution pipe mainlines, storage reservoirs, wells and surface water intakes, etc.  Expenditures that qualify as capital expenditures are those which extend the life of an asset and/or enhance its original value with better quality materials or system upgrades.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Capital improvements do not include such minor expenses as repair clamps, inventory parts and fittings, spare pieces of pipe kept to facilitate repairs, small tools, maintenance supplies such as paint or grease, service contracts and other such day to day supplies. Expenses for these items are properly classified as "operating and maintenance" expenses.  Additionally, it is not appropriate to use capital replacement funds received from existing Customers for system expansion, that is, to extend main lines to serve new areas or Customers or to install new services.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Input</a:t>
          </a:r>
          <a:r>
            <a:rPr lang="en-US" cap="none" sz="1100" b="0" i="0" u="none" baseline="0">
              <a:solidFill>
                <a:srgbClr val="000000"/>
              </a:solidFill>
              <a:latin typeface="Times New Roman"/>
              <a:ea typeface="Times New Roman"/>
              <a:cs typeface="Times New Roman"/>
            </a:rPr>
            <a:t> all withdrawals (expenditures) made  from the Capital Reserve Account below: (</a:t>
          </a:r>
          <a:r>
            <a:rPr lang="en-US" cap="none" sz="1100" b="0" i="0" u="none" baseline="0">
              <a:solidFill>
                <a:srgbClr val="000000"/>
              </a:solidFill>
              <a:latin typeface="Calibri"/>
              <a:ea typeface="Calibri"/>
              <a:cs typeface="Calibri"/>
            </a:rPr>
            <a:t>Please use additional paper if necessary.)</a:t>
          </a:r>
        </a:p>
      </xdr:txBody>
    </xdr:sp>
    <xdr:clientData/>
  </xdr:twoCellAnchor>
  <xdr:twoCellAnchor>
    <xdr:from>
      <xdr:col>2</xdr:col>
      <xdr:colOff>352425</xdr:colOff>
      <xdr:row>53</xdr:row>
      <xdr:rowOff>0</xdr:rowOff>
    </xdr:from>
    <xdr:to>
      <xdr:col>9</xdr:col>
      <xdr:colOff>952500</xdr:colOff>
      <xdr:row>64</xdr:row>
      <xdr:rowOff>66675</xdr:rowOff>
    </xdr:to>
    <xdr:sp>
      <xdr:nvSpPr>
        <xdr:cNvPr id="4" name="TextBox 6"/>
        <xdr:cNvSpPr txBox="1">
          <a:spLocks noChangeArrowheads="1"/>
        </xdr:cNvSpPr>
      </xdr:nvSpPr>
      <xdr:spPr>
        <a:xfrm>
          <a:off x="904875" y="11344275"/>
          <a:ext cx="8277225" cy="2266950"/>
        </a:xfrm>
        <a:prstGeom prst="rect">
          <a:avLst/>
        </a:prstGeom>
        <a:solidFill>
          <a:srgbClr val="FFFFFF"/>
        </a:solidFill>
        <a:ln w="9525" cmpd="sng">
          <a:solidFill>
            <a:srgbClr val="BFBFBF"/>
          </a:solidFill>
          <a:headEnd type="none"/>
          <a:tailEnd type="none"/>
        </a:ln>
      </xdr:spPr>
      <xdr:txBody>
        <a:bodyPr vertOverflow="clip" wrap="square"/>
        <a:p>
          <a:pPr algn="l">
            <a:defRPr/>
          </a:pPr>
          <a:r>
            <a:rPr lang="en-US" cap="none" sz="1100" b="0" i="0" u="none" baseline="0">
              <a:solidFill>
                <a:srgbClr val="000000"/>
              </a:solidFill>
              <a:latin typeface="Times New Roman"/>
              <a:ea typeface="Times New Roman"/>
              <a:cs typeface="Times New Roman"/>
            </a:rPr>
            <a:t>Withdrawals should be made from the Capital Reserve Account for capital replacements and improvements only.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Capital improvements are typically high cost items with long service lives, including: the distribution pipe mainlines, storage reservoirs, wells and surface water intakes, etc.  Expenditures that qualify as capital expenditures are those which extend the life of an asset and/or enhance its original value with better quality materials or system upgrades.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Capital improvements do not include such minor expenses as repair clamps, inventory parts and fittings, spare pieces of pipe kept to facilitate repairs, small tools, maintenance supplies such as paint or grease, service contracts and other such day to day supplies. Expenses for these items are properly classified as "operating and maintenance" expenses.  Additionally, it is not appropriate to use capital replacement funds received from existing Customers for system expansion, that is, to extend main lines to serve new areas or Customers or to install new services.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Input</a:t>
          </a:r>
          <a:r>
            <a:rPr lang="en-US" cap="none" sz="1100" b="0" i="0" u="none" baseline="0">
              <a:solidFill>
                <a:srgbClr val="000000"/>
              </a:solidFill>
              <a:latin typeface="Times New Roman"/>
              <a:ea typeface="Times New Roman"/>
              <a:cs typeface="Times New Roman"/>
            </a:rPr>
            <a:t> all withdrawals (expenditures) made  from the Capital Reserve Account below: (</a:t>
          </a:r>
          <a:r>
            <a:rPr lang="en-US" cap="none" sz="1100" b="0" i="0" u="none" baseline="0">
              <a:solidFill>
                <a:srgbClr val="000000"/>
              </a:solidFill>
              <a:latin typeface="Calibri"/>
              <a:ea typeface="Calibri"/>
              <a:cs typeface="Calibri"/>
            </a:rPr>
            <a:t>Please use additional paper if necessary.)</a:t>
          </a:r>
        </a:p>
      </xdr:txBody>
    </xdr:sp>
    <xdr:clientData/>
  </xdr:twoCellAnchor>
  <xdr:twoCellAnchor>
    <xdr:from>
      <xdr:col>2</xdr:col>
      <xdr:colOff>342900</xdr:colOff>
      <xdr:row>29</xdr:row>
      <xdr:rowOff>209550</xdr:rowOff>
    </xdr:from>
    <xdr:to>
      <xdr:col>9</xdr:col>
      <xdr:colOff>952500</xdr:colOff>
      <xdr:row>34</xdr:row>
      <xdr:rowOff>85725</xdr:rowOff>
    </xdr:to>
    <xdr:sp>
      <xdr:nvSpPr>
        <xdr:cNvPr id="5" name="TextBox 7"/>
        <xdr:cNvSpPr txBox="1">
          <a:spLocks noChangeArrowheads="1"/>
        </xdr:cNvSpPr>
      </xdr:nvSpPr>
      <xdr:spPr>
        <a:xfrm>
          <a:off x="895350" y="6457950"/>
          <a:ext cx="8286750" cy="885825"/>
        </a:xfrm>
        <a:prstGeom prst="rect">
          <a:avLst/>
        </a:prstGeom>
        <a:solidFill>
          <a:srgbClr val="FFFFFF"/>
        </a:solidFill>
        <a:ln w="9525" cmpd="sng">
          <a:solidFill>
            <a:srgbClr val="BFBFBF"/>
          </a:solidFill>
          <a:headEnd type="none"/>
          <a:tailEnd type="none"/>
        </a:ln>
      </xdr:spPr>
      <xdr:txBody>
        <a:bodyPr vertOverflow="clip" wrap="square"/>
        <a:p>
          <a:pPr algn="l">
            <a:defRPr/>
          </a:pPr>
          <a:r>
            <a:rPr lang="en-US" cap="none" sz="1100" b="0" i="0" u="none" baseline="0">
              <a:solidFill>
                <a:srgbClr val="000000"/>
              </a:solidFill>
              <a:latin typeface="Times New Roman"/>
              <a:ea typeface="Times New Roman"/>
              <a:cs typeface="Times New Roman"/>
            </a:rPr>
            <a:t>Capital reserve amounts should be deposited into a restricted account, such as a separate escrow account, within 30 days from receipt of payments.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Please provide a detailed explanation below if the deposits to</a:t>
          </a:r>
          <a:r>
            <a:rPr lang="en-US" cap="none" sz="1100" b="0" i="0" u="none" baseline="0">
              <a:solidFill>
                <a:srgbClr val="000000"/>
              </a:solidFill>
              <a:latin typeface="Times New Roman"/>
              <a:ea typeface="Times New Roman"/>
              <a:cs typeface="Times New Roman"/>
            </a:rPr>
            <a:t> this account do not equal the amount set forth in by Commission Order.
</a:t>
          </a:r>
          <a:r>
            <a:rPr lang="en-US" cap="none" sz="1100" b="0" i="0" u="none" baseline="0">
              <a:solidFill>
                <a:srgbClr val="000000"/>
              </a:solidFill>
              <a:latin typeface="Times New Roman"/>
              <a:ea typeface="Times New Roman"/>
              <a:cs typeface="Times New Roman"/>
            </a:rPr>
            <a:t>(Please describe on separate sheet of paper any deposits that are NOT equal to Number of Customers multiplied by systems fees).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36</xdr:row>
      <xdr:rowOff>9525</xdr:rowOff>
    </xdr:from>
    <xdr:to>
      <xdr:col>3</xdr:col>
      <xdr:colOff>781050</xdr:colOff>
      <xdr:row>53</xdr:row>
      <xdr:rowOff>123825</xdr:rowOff>
    </xdr:to>
    <xdr:graphicFrame>
      <xdr:nvGraphicFramePr>
        <xdr:cNvPr id="1" name="Chart 1"/>
        <xdr:cNvGraphicFramePr/>
      </xdr:nvGraphicFramePr>
      <xdr:xfrm>
        <a:off x="219075" y="7258050"/>
        <a:ext cx="3905250" cy="3514725"/>
      </xdr:xfrm>
      <a:graphic>
        <a:graphicData uri="http://schemas.openxmlformats.org/drawingml/2006/chart">
          <c:chart xmlns:c="http://schemas.openxmlformats.org/drawingml/2006/chart" r:id="rId1"/>
        </a:graphicData>
      </a:graphic>
    </xdr:graphicFrame>
    <xdr:clientData/>
  </xdr:twoCellAnchor>
  <xdr:twoCellAnchor>
    <xdr:from>
      <xdr:col>6</xdr:col>
      <xdr:colOff>38100</xdr:colOff>
      <xdr:row>36</xdr:row>
      <xdr:rowOff>19050</xdr:rowOff>
    </xdr:from>
    <xdr:to>
      <xdr:col>8</xdr:col>
      <xdr:colOff>762000</xdr:colOff>
      <xdr:row>53</xdr:row>
      <xdr:rowOff>123825</xdr:rowOff>
    </xdr:to>
    <xdr:graphicFrame>
      <xdr:nvGraphicFramePr>
        <xdr:cNvPr id="2" name="Chart 2"/>
        <xdr:cNvGraphicFramePr/>
      </xdr:nvGraphicFramePr>
      <xdr:xfrm>
        <a:off x="4591050" y="7267575"/>
        <a:ext cx="3867150" cy="3505200"/>
      </xdr:xfrm>
      <a:graphic>
        <a:graphicData uri="http://schemas.openxmlformats.org/drawingml/2006/chart">
          <c:chart xmlns:c="http://schemas.openxmlformats.org/drawingml/2006/chart" r:id="rId2"/>
        </a:graphicData>
      </a:graphic>
    </xdr:graphicFrame>
    <xdr:clientData/>
  </xdr:twoCellAnchor>
  <xdr:twoCellAnchor>
    <xdr:from>
      <xdr:col>1</xdr:col>
      <xdr:colOff>1733550</xdr:colOff>
      <xdr:row>16</xdr:row>
      <xdr:rowOff>9525</xdr:rowOff>
    </xdr:from>
    <xdr:to>
      <xdr:col>7</xdr:col>
      <xdr:colOff>190500</xdr:colOff>
      <xdr:row>33</xdr:row>
      <xdr:rowOff>190500</xdr:rowOff>
    </xdr:to>
    <xdr:graphicFrame>
      <xdr:nvGraphicFramePr>
        <xdr:cNvPr id="3" name="Chart 3"/>
        <xdr:cNvGraphicFramePr/>
      </xdr:nvGraphicFramePr>
      <xdr:xfrm>
        <a:off x="1933575" y="3257550"/>
        <a:ext cx="4686300" cy="3581400"/>
      </xdr:xfrm>
      <a:graphic>
        <a:graphicData uri="http://schemas.openxmlformats.org/drawingml/2006/chart">
          <c:chart xmlns:c="http://schemas.openxmlformats.org/drawingml/2006/chart" r:id="rId3"/>
        </a:graphicData>
      </a:graphic>
    </xdr:graphicFrame>
    <xdr:clientData/>
  </xdr:twoCellAnchor>
  <xdr:twoCellAnchor>
    <xdr:from>
      <xdr:col>1</xdr:col>
      <xdr:colOff>19050</xdr:colOff>
      <xdr:row>36</xdr:row>
      <xdr:rowOff>9525</xdr:rowOff>
    </xdr:from>
    <xdr:to>
      <xdr:col>3</xdr:col>
      <xdr:colOff>781050</xdr:colOff>
      <xdr:row>53</xdr:row>
      <xdr:rowOff>123825</xdr:rowOff>
    </xdr:to>
    <xdr:graphicFrame>
      <xdr:nvGraphicFramePr>
        <xdr:cNvPr id="4" name="Chart 1"/>
        <xdr:cNvGraphicFramePr/>
      </xdr:nvGraphicFramePr>
      <xdr:xfrm>
        <a:off x="219075" y="7258050"/>
        <a:ext cx="3905250" cy="3514725"/>
      </xdr:xfrm>
      <a:graphic>
        <a:graphicData uri="http://schemas.openxmlformats.org/drawingml/2006/chart">
          <c:chart xmlns:c="http://schemas.openxmlformats.org/drawingml/2006/chart" r:id="rId4"/>
        </a:graphicData>
      </a:graphic>
    </xdr:graphicFrame>
    <xdr:clientData/>
  </xdr:twoCellAnchor>
  <xdr:twoCellAnchor>
    <xdr:from>
      <xdr:col>6</xdr:col>
      <xdr:colOff>38100</xdr:colOff>
      <xdr:row>36</xdr:row>
      <xdr:rowOff>19050</xdr:rowOff>
    </xdr:from>
    <xdr:to>
      <xdr:col>8</xdr:col>
      <xdr:colOff>762000</xdr:colOff>
      <xdr:row>53</xdr:row>
      <xdr:rowOff>123825</xdr:rowOff>
    </xdr:to>
    <xdr:graphicFrame>
      <xdr:nvGraphicFramePr>
        <xdr:cNvPr id="5" name="Chart 2"/>
        <xdr:cNvGraphicFramePr/>
      </xdr:nvGraphicFramePr>
      <xdr:xfrm>
        <a:off x="4591050" y="7267575"/>
        <a:ext cx="3867150" cy="3505200"/>
      </xdr:xfrm>
      <a:graphic>
        <a:graphicData uri="http://schemas.openxmlformats.org/drawingml/2006/chart">
          <c:chart xmlns:c="http://schemas.openxmlformats.org/drawingml/2006/chart" r:id="rId5"/>
        </a:graphicData>
      </a:graphic>
    </xdr:graphicFrame>
    <xdr:clientData/>
  </xdr:twoCellAnchor>
  <xdr:twoCellAnchor>
    <xdr:from>
      <xdr:col>1</xdr:col>
      <xdr:colOff>1733550</xdr:colOff>
      <xdr:row>16</xdr:row>
      <xdr:rowOff>9525</xdr:rowOff>
    </xdr:from>
    <xdr:to>
      <xdr:col>7</xdr:col>
      <xdr:colOff>190500</xdr:colOff>
      <xdr:row>33</xdr:row>
      <xdr:rowOff>190500</xdr:rowOff>
    </xdr:to>
    <xdr:graphicFrame>
      <xdr:nvGraphicFramePr>
        <xdr:cNvPr id="6" name="Chart 3"/>
        <xdr:cNvGraphicFramePr/>
      </xdr:nvGraphicFramePr>
      <xdr:xfrm>
        <a:off x="1933575" y="3257550"/>
        <a:ext cx="4686300" cy="35814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39998000860214233"/>
  </sheetPr>
  <dimension ref="A1:L42"/>
  <sheetViews>
    <sheetView showGridLines="0" tabSelected="1" zoomScaleSheetLayoutView="100" zoomScalePageLayoutView="0" workbookViewId="0" topLeftCell="A1">
      <selection activeCell="F6" sqref="F6:J7"/>
    </sheetView>
  </sheetViews>
  <sheetFormatPr defaultColWidth="10.625" defaultRowHeight="15.75"/>
  <cols>
    <col min="1" max="1" width="2.375" style="10" customWidth="1"/>
    <col min="2" max="2" width="5.00390625" style="10" customWidth="1"/>
    <col min="3" max="3" width="9.375" style="10" customWidth="1"/>
    <col min="4" max="9" width="9.375" style="16" customWidth="1"/>
    <col min="10" max="10" width="9.375" style="10" customWidth="1"/>
    <col min="11" max="11" width="5.00390625" style="10" customWidth="1"/>
    <col min="12" max="12" width="2.625" style="10" customWidth="1"/>
    <col min="13" max="16384" width="10.625" style="10" customWidth="1"/>
  </cols>
  <sheetData>
    <row r="1" spans="1:12" ht="15.75" customHeight="1">
      <c r="A1" s="2"/>
      <c r="B1" s="2"/>
      <c r="C1" s="2"/>
      <c r="D1" s="4"/>
      <c r="E1" s="4"/>
      <c r="F1" s="4"/>
      <c r="G1" s="4"/>
      <c r="H1" s="4"/>
      <c r="I1" s="4"/>
      <c r="J1" s="2"/>
      <c r="K1" s="2"/>
      <c r="L1" s="2"/>
    </row>
    <row r="2" spans="1:12" ht="15.75" customHeight="1">
      <c r="A2" s="2"/>
      <c r="B2" s="2"/>
      <c r="C2" s="2"/>
      <c r="D2" s="4"/>
      <c r="E2" s="4"/>
      <c r="F2" s="4"/>
      <c r="G2" s="4"/>
      <c r="H2" s="4"/>
      <c r="I2" s="4"/>
      <c r="J2" s="2"/>
      <c r="K2" s="2"/>
      <c r="L2" s="2"/>
    </row>
    <row r="3" spans="1:12" ht="15.75" customHeight="1">
      <c r="A3" s="2"/>
      <c r="B3" s="2"/>
      <c r="C3" s="2"/>
      <c r="D3" s="4"/>
      <c r="E3" s="4"/>
      <c r="F3" s="4"/>
      <c r="G3" s="4"/>
      <c r="H3" s="4"/>
      <c r="I3" s="4"/>
      <c r="J3" s="2"/>
      <c r="K3" s="2"/>
      <c r="L3" s="2"/>
    </row>
    <row r="4" spans="1:12" ht="15.75" customHeight="1">
      <c r="A4" s="2"/>
      <c r="B4" s="2"/>
      <c r="C4" s="2"/>
      <c r="D4" s="4"/>
      <c r="E4" s="4"/>
      <c r="F4" s="4"/>
      <c r="G4" s="4"/>
      <c r="H4" s="4"/>
      <c r="I4" s="4"/>
      <c r="J4" s="2"/>
      <c r="K4" s="2"/>
      <c r="L4" s="2"/>
    </row>
    <row r="5" spans="1:12" ht="15.75" customHeight="1">
      <c r="A5" s="2"/>
      <c r="B5" s="2"/>
      <c r="C5" s="2"/>
      <c r="D5" s="7" t="s">
        <v>15</v>
      </c>
      <c r="E5" s="1"/>
      <c r="F5" s="1"/>
      <c r="G5" s="1"/>
      <c r="H5" s="1"/>
      <c r="I5" s="1"/>
      <c r="J5" s="1"/>
      <c r="K5" s="12"/>
      <c r="L5" s="12"/>
    </row>
    <row r="6" spans="1:12" ht="20.25" customHeight="1">
      <c r="A6" s="2"/>
      <c r="B6" s="2"/>
      <c r="C6" s="19"/>
      <c r="D6" s="482"/>
      <c r="E6" s="482"/>
      <c r="F6" s="589" t="s">
        <v>590</v>
      </c>
      <c r="G6" s="589"/>
      <c r="H6" s="589"/>
      <c r="I6" s="589"/>
      <c r="J6" s="589"/>
      <c r="K6" s="550"/>
      <c r="L6" s="64"/>
    </row>
    <row r="7" spans="1:12" ht="20.25" customHeight="1">
      <c r="A7" s="2"/>
      <c r="B7" s="2"/>
      <c r="C7" s="485" t="s">
        <v>591</v>
      </c>
      <c r="D7" s="485"/>
      <c r="E7" s="485"/>
      <c r="F7" s="589"/>
      <c r="G7" s="589"/>
      <c r="H7" s="589"/>
      <c r="I7" s="589"/>
      <c r="J7" s="589"/>
      <c r="K7" s="550"/>
      <c r="L7" s="63"/>
    </row>
    <row r="8" spans="1:12" ht="15.75">
      <c r="A8" s="2"/>
      <c r="B8" s="2"/>
      <c r="C8" s="2"/>
      <c r="D8" s="4"/>
      <c r="E8" s="4"/>
      <c r="F8" s="4"/>
      <c r="G8" s="4"/>
      <c r="H8" s="4"/>
      <c r="I8" s="4"/>
      <c r="J8" s="2"/>
      <c r="K8" s="2"/>
      <c r="L8" s="2"/>
    </row>
    <row r="9" spans="1:12" ht="15.75">
      <c r="A9" s="2"/>
      <c r="B9" s="2"/>
      <c r="C9" s="2"/>
      <c r="D9" s="4"/>
      <c r="E9" s="4"/>
      <c r="F9" s="4"/>
      <c r="G9" s="4"/>
      <c r="H9" s="4"/>
      <c r="I9" s="4"/>
      <c r="J9" s="2"/>
      <c r="K9" s="2"/>
      <c r="L9" s="2"/>
    </row>
    <row r="10" spans="1:12" s="20" customFormat="1" ht="61.5" customHeight="1">
      <c r="A10" s="21"/>
      <c r="B10" s="590"/>
      <c r="C10" s="590"/>
      <c r="D10" s="590"/>
      <c r="E10" s="590"/>
      <c r="F10" s="590"/>
      <c r="G10" s="590"/>
      <c r="H10" s="590"/>
      <c r="I10" s="590"/>
      <c r="J10" s="590"/>
      <c r="K10" s="590"/>
      <c r="L10" s="65"/>
    </row>
    <row r="11" spans="1:12" ht="26.25">
      <c r="A11" s="2"/>
      <c r="B11" s="2"/>
      <c r="C11" s="594" t="s">
        <v>16</v>
      </c>
      <c r="D11" s="594"/>
      <c r="E11" s="594"/>
      <c r="F11" s="594"/>
      <c r="G11" s="594"/>
      <c r="H11" s="594"/>
      <c r="I11" s="594"/>
      <c r="J11" s="594"/>
      <c r="K11" s="594"/>
      <c r="L11" s="67"/>
    </row>
    <row r="12" spans="1:12" ht="15.75" customHeight="1">
      <c r="A12" s="2"/>
      <c r="B12" s="2"/>
      <c r="C12" s="2"/>
      <c r="D12" s="4"/>
      <c r="E12" s="4"/>
      <c r="F12" s="4"/>
      <c r="G12" s="4"/>
      <c r="H12" s="4"/>
      <c r="I12" s="4"/>
      <c r="J12" s="2"/>
      <c r="K12" s="2"/>
      <c r="L12" s="2"/>
    </row>
    <row r="13" spans="1:12" ht="18.75">
      <c r="A13" s="2"/>
      <c r="B13" s="2"/>
      <c r="C13" s="603" t="s">
        <v>17</v>
      </c>
      <c r="D13" s="603"/>
      <c r="E13" s="603"/>
      <c r="F13" s="603"/>
      <c r="G13" s="603"/>
      <c r="H13" s="603"/>
      <c r="I13" s="603"/>
      <c r="J13" s="603"/>
      <c r="K13" s="603"/>
      <c r="L13" s="68"/>
    </row>
    <row r="14" spans="1:12" ht="15.75" customHeight="1">
      <c r="A14" s="2"/>
      <c r="B14" s="2"/>
      <c r="C14" s="2"/>
      <c r="D14" s="4"/>
      <c r="E14" s="4"/>
      <c r="F14" s="4"/>
      <c r="G14" s="4"/>
      <c r="H14" s="4"/>
      <c r="I14" s="4"/>
      <c r="J14" s="2"/>
      <c r="K14" s="2"/>
      <c r="L14" s="2"/>
    </row>
    <row r="15" spans="2:12" s="13" customFormat="1" ht="19.5" customHeight="1">
      <c r="B15" s="591" t="s">
        <v>28</v>
      </c>
      <c r="C15" s="591"/>
      <c r="D15" s="591"/>
      <c r="E15" s="601"/>
      <c r="F15" s="601"/>
      <c r="G15" s="601"/>
      <c r="H15" s="601"/>
      <c r="I15" s="601"/>
      <c r="J15" s="601"/>
      <c r="K15" s="601"/>
      <c r="L15" s="69"/>
    </row>
    <row r="16" spans="1:12" ht="15.75" customHeight="1">
      <c r="A16" s="2"/>
      <c r="B16" s="2"/>
      <c r="C16" s="5"/>
      <c r="D16" s="604" t="s">
        <v>135</v>
      </c>
      <c r="E16" s="605"/>
      <c r="F16" s="605"/>
      <c r="G16" s="605"/>
      <c r="H16" s="605"/>
      <c r="I16" s="605"/>
      <c r="J16" s="605"/>
      <c r="K16" s="605"/>
      <c r="L16" s="66"/>
    </row>
    <row r="17" spans="1:12" ht="15.75" customHeight="1">
      <c r="A17" s="2"/>
      <c r="B17" s="95"/>
      <c r="C17" s="95"/>
      <c r="D17" s="95"/>
      <c r="E17" s="4"/>
      <c r="F17" s="14"/>
      <c r="G17" s="14"/>
      <c r="H17" s="4"/>
      <c r="I17" s="4"/>
      <c r="J17" s="95"/>
      <c r="K17" s="95"/>
      <c r="L17" s="95"/>
    </row>
    <row r="18" spans="2:12" s="15" customFormat="1" ht="19.5" customHeight="1">
      <c r="B18" s="602"/>
      <c r="C18" s="602"/>
      <c r="D18" s="602"/>
      <c r="E18" s="592"/>
      <c r="F18" s="592"/>
      <c r="G18" s="592"/>
      <c r="H18" s="592"/>
      <c r="I18" s="592"/>
      <c r="J18" s="592"/>
      <c r="K18" s="592"/>
      <c r="L18" s="69"/>
    </row>
    <row r="21" spans="1:12" ht="19.5" customHeight="1">
      <c r="A21" s="2"/>
      <c r="B21" s="591" t="s">
        <v>136</v>
      </c>
      <c r="C21" s="591"/>
      <c r="D21" s="591"/>
      <c r="E21" s="593"/>
      <c r="F21" s="593"/>
      <c r="G21" s="593"/>
      <c r="H21" s="4"/>
      <c r="I21" s="4"/>
      <c r="J21" s="2"/>
      <c r="K21" s="2"/>
      <c r="L21" s="2"/>
    </row>
    <row r="22" spans="1:12" ht="15.75" customHeight="1">
      <c r="A22" s="2"/>
      <c r="B22" s="2"/>
      <c r="C22" s="2"/>
      <c r="D22" s="2"/>
      <c r="E22" s="4"/>
      <c r="F22" s="4"/>
      <c r="G22" s="4"/>
      <c r="H22" s="4"/>
      <c r="I22" s="4"/>
      <c r="J22" s="2"/>
      <c r="K22" s="2"/>
      <c r="L22" s="2"/>
    </row>
    <row r="23" spans="1:12" ht="19.5" customHeight="1">
      <c r="A23" s="2"/>
      <c r="B23" s="591" t="s">
        <v>137</v>
      </c>
      <c r="C23" s="591"/>
      <c r="D23" s="591"/>
      <c r="E23" s="593"/>
      <c r="F23" s="593"/>
      <c r="G23" s="593"/>
      <c r="H23" s="4"/>
      <c r="I23" s="4"/>
      <c r="J23" s="2"/>
      <c r="K23" s="2"/>
      <c r="L23" s="2"/>
    </row>
    <row r="24" spans="1:12" ht="15.75" customHeight="1">
      <c r="A24" s="2"/>
      <c r="B24" s="2"/>
      <c r="C24" s="2"/>
      <c r="D24" s="4"/>
      <c r="E24" s="4"/>
      <c r="F24" s="4"/>
      <c r="G24" s="4"/>
      <c r="H24" s="4"/>
      <c r="I24" s="4"/>
      <c r="J24" s="2"/>
      <c r="K24" s="2"/>
      <c r="L24" s="2"/>
    </row>
    <row r="25" spans="1:12" ht="15.75" customHeight="1">
      <c r="A25" s="2"/>
      <c r="B25" s="2"/>
      <c r="C25" s="2"/>
      <c r="D25" s="4"/>
      <c r="E25" s="4"/>
      <c r="F25" s="4"/>
      <c r="G25" s="4"/>
      <c r="H25" s="4"/>
      <c r="I25" s="4"/>
      <c r="J25" s="2"/>
      <c r="K25" s="2"/>
      <c r="L25" s="2"/>
    </row>
    <row r="26" spans="1:12" ht="19.5" customHeight="1">
      <c r="A26" s="2"/>
      <c r="B26" s="591" t="s">
        <v>138</v>
      </c>
      <c r="C26" s="591"/>
      <c r="D26" s="591"/>
      <c r="E26" s="600" t="s">
        <v>142</v>
      </c>
      <c r="F26" s="600"/>
      <c r="G26" s="601" t="s">
        <v>140</v>
      </c>
      <c r="H26" s="601"/>
      <c r="I26" s="4"/>
      <c r="J26" s="2"/>
      <c r="K26" s="2"/>
      <c r="L26" s="2"/>
    </row>
    <row r="27" spans="1:12" ht="15.75" customHeight="1">
      <c r="A27" s="2"/>
      <c r="B27" s="2"/>
      <c r="C27" s="2"/>
      <c r="D27" s="4"/>
      <c r="E27" s="4"/>
      <c r="F27" s="4"/>
      <c r="G27" s="4"/>
      <c r="H27" s="4"/>
      <c r="I27" s="4"/>
      <c r="J27" s="2"/>
      <c r="K27" s="2"/>
      <c r="L27" s="2"/>
    </row>
    <row r="28" spans="1:12" ht="15.75" customHeight="1">
      <c r="A28" s="2"/>
      <c r="B28" s="2"/>
      <c r="C28" s="2"/>
      <c r="D28" s="4"/>
      <c r="E28" s="4"/>
      <c r="F28" s="4"/>
      <c r="G28" s="4"/>
      <c r="H28" s="4"/>
      <c r="I28" s="4"/>
      <c r="J28" s="2"/>
      <c r="K28" s="2"/>
      <c r="L28" s="2"/>
    </row>
    <row r="29" spans="1:12" ht="15.75" customHeight="1">
      <c r="A29" s="2"/>
      <c r="B29" s="2"/>
      <c r="C29" s="2"/>
      <c r="D29" s="4"/>
      <c r="E29" s="4"/>
      <c r="F29" s="4"/>
      <c r="G29" s="4"/>
      <c r="H29" s="4"/>
      <c r="I29" s="4"/>
      <c r="J29" s="2"/>
      <c r="K29" s="2"/>
      <c r="L29" s="2"/>
    </row>
    <row r="30" spans="1:12" ht="22.5">
      <c r="A30" s="2"/>
      <c r="B30" s="598" t="s">
        <v>145</v>
      </c>
      <c r="C30" s="598"/>
      <c r="D30" s="598"/>
      <c r="E30" s="598"/>
      <c r="F30" s="598"/>
      <c r="G30" s="598"/>
      <c r="H30" s="598"/>
      <c r="I30" s="598"/>
      <c r="J30" s="598"/>
      <c r="K30" s="598"/>
      <c r="L30" s="62"/>
    </row>
    <row r="31" spans="1:12" ht="15.75" customHeight="1">
      <c r="A31" s="2"/>
      <c r="B31" s="2"/>
      <c r="C31" s="2"/>
      <c r="D31" s="4"/>
      <c r="E31" s="4"/>
      <c r="F31" s="4"/>
      <c r="G31" s="4"/>
      <c r="H31" s="8"/>
      <c r="I31" s="4"/>
      <c r="J31" s="2"/>
      <c r="K31" s="2"/>
      <c r="L31" s="2"/>
    </row>
    <row r="32" spans="1:12" ht="25.5">
      <c r="A32" s="2"/>
      <c r="B32" s="599" t="s">
        <v>143</v>
      </c>
      <c r="C32" s="599"/>
      <c r="D32" s="599"/>
      <c r="E32" s="599"/>
      <c r="F32" s="599"/>
      <c r="G32" s="599"/>
      <c r="H32" s="599"/>
      <c r="I32" s="599"/>
      <c r="J32" s="599"/>
      <c r="K32" s="599"/>
      <c r="L32" s="8"/>
    </row>
    <row r="33" spans="1:12" ht="15.75" customHeight="1">
      <c r="A33" s="2"/>
      <c r="B33" s="2"/>
      <c r="C33" s="2"/>
      <c r="D33" s="4"/>
      <c r="E33" s="4"/>
      <c r="F33" s="4"/>
      <c r="G33" s="4"/>
      <c r="H33" s="8"/>
      <c r="I33" s="4"/>
      <c r="J33" s="2"/>
      <c r="K33" s="2"/>
      <c r="L33" s="2"/>
    </row>
    <row r="34" spans="1:12" ht="25.5">
      <c r="A34" s="2"/>
      <c r="B34" s="599" t="s">
        <v>144</v>
      </c>
      <c r="C34" s="599"/>
      <c r="D34" s="599"/>
      <c r="E34" s="599"/>
      <c r="F34" s="599"/>
      <c r="G34" s="599"/>
      <c r="H34" s="599"/>
      <c r="I34" s="599"/>
      <c r="J34" s="599"/>
      <c r="K34" s="599"/>
      <c r="L34" s="8"/>
    </row>
    <row r="35" spans="1:12" ht="15.75" customHeight="1">
      <c r="A35" s="2"/>
      <c r="B35" s="2"/>
      <c r="C35" s="2"/>
      <c r="D35" s="9"/>
      <c r="E35" s="9"/>
      <c r="F35" s="9"/>
      <c r="G35" s="9"/>
      <c r="H35" s="5"/>
      <c r="I35" s="9"/>
      <c r="J35" s="2"/>
      <c r="K35" s="2"/>
      <c r="L35" s="2"/>
    </row>
    <row r="36" spans="1:12" ht="15.75" customHeight="1">
      <c r="A36" s="2"/>
      <c r="B36" s="17"/>
      <c r="C36" s="17"/>
      <c r="D36" s="17"/>
      <c r="E36" s="17"/>
      <c r="F36" s="17"/>
      <c r="G36" s="17"/>
      <c r="H36" s="17"/>
      <c r="I36" s="17"/>
      <c r="J36" s="17"/>
      <c r="K36" s="17"/>
      <c r="L36" s="17"/>
    </row>
    <row r="37" spans="1:12" ht="22.5">
      <c r="A37" s="2"/>
      <c r="B37" s="17"/>
      <c r="C37" s="17"/>
      <c r="D37" s="17"/>
      <c r="E37" s="597" t="str">
        <f>IF($G$26="Select a Year"," ",($G$26+1))</f>
        <v> </v>
      </c>
      <c r="F37" s="597"/>
      <c r="G37" s="597"/>
      <c r="H37" s="597"/>
      <c r="I37" s="17"/>
      <c r="J37" s="17"/>
      <c r="K37" s="17"/>
      <c r="L37" s="17"/>
    </row>
    <row r="38" spans="1:12" ht="15.75" customHeight="1">
      <c r="A38" s="2"/>
      <c r="B38" s="11"/>
      <c r="C38" s="11"/>
      <c r="D38" s="11"/>
      <c r="E38" s="11"/>
      <c r="F38" s="11"/>
      <c r="G38" s="11"/>
      <c r="H38" s="11"/>
      <c r="I38" s="11"/>
      <c r="J38" s="11"/>
      <c r="K38" s="11"/>
      <c r="L38" s="11"/>
    </row>
    <row r="39" ht="15.75" customHeight="1"/>
    <row r="40" ht="15.75" customHeight="1"/>
    <row r="41" spans="2:12" ht="15.75" customHeight="1">
      <c r="B41" s="595" t="s">
        <v>141</v>
      </c>
      <c r="C41" s="596"/>
      <c r="D41" s="596"/>
      <c r="E41" s="596"/>
      <c r="F41" s="596"/>
      <c r="G41" s="596"/>
      <c r="H41" s="596"/>
      <c r="I41" s="596"/>
      <c r="J41" s="596"/>
      <c r="K41" s="596"/>
      <c r="L41" s="61"/>
    </row>
    <row r="42" spans="2:12" ht="15.75" customHeight="1">
      <c r="B42" s="6"/>
      <c r="C42" s="18"/>
      <c r="D42" s="18"/>
      <c r="E42" s="18"/>
      <c r="F42" s="18"/>
      <c r="G42" s="18"/>
      <c r="H42" s="18"/>
      <c r="I42" s="18"/>
      <c r="J42" s="18"/>
      <c r="K42" s="18"/>
      <c r="L42" s="61"/>
    </row>
    <row r="43" ht="15.75" customHeight="1"/>
    <row r="44" ht="15.75" customHeight="1"/>
  </sheetData>
  <sheetProtection password="CD68" sheet="1" selectLockedCells="1"/>
  <mergeCells count="21">
    <mergeCell ref="E23:G23"/>
    <mergeCell ref="E15:K15"/>
    <mergeCell ref="B18:D18"/>
    <mergeCell ref="C13:K13"/>
    <mergeCell ref="D16:K16"/>
    <mergeCell ref="B23:D23"/>
    <mergeCell ref="B41:K41"/>
    <mergeCell ref="E37:H37"/>
    <mergeCell ref="B30:K30"/>
    <mergeCell ref="B32:K32"/>
    <mergeCell ref="B34:K34"/>
    <mergeCell ref="E26:F26"/>
    <mergeCell ref="B26:D26"/>
    <mergeCell ref="G26:H26"/>
    <mergeCell ref="F6:J7"/>
    <mergeCell ref="B10:K10"/>
    <mergeCell ref="B15:D15"/>
    <mergeCell ref="B21:D21"/>
    <mergeCell ref="E18:K18"/>
    <mergeCell ref="E21:G21"/>
    <mergeCell ref="C11:K11"/>
  </mergeCells>
  <conditionalFormatting sqref="E37:H37">
    <cfRule type="notContainsBlanks" priority="2" dxfId="17" stopIfTrue="1">
      <formula>LEN(TRIM(E37))&gt;0</formula>
    </cfRule>
  </conditionalFormatting>
  <dataValidations count="2">
    <dataValidation type="list" allowBlank="1" showInputMessage="1" showErrorMessage="1" sqref="F6:J7">
      <formula1>Company_Size</formula1>
    </dataValidation>
    <dataValidation type="list" allowBlank="1" showInputMessage="1" showErrorMessage="1" errorTitle="ERROR" error="Please choose a date from list." sqref="G26:H26">
      <formula1>Years</formula1>
    </dataValidation>
  </dataValidations>
  <printOptions horizontalCentered="1"/>
  <pageMargins left="0.5" right="0.7" top="0.5" bottom="0.5" header="0.5" footer="0.5"/>
  <pageSetup horizontalDpi="600" verticalDpi="600" orientation="portrait" scale="93" r:id="rId2"/>
  <headerFooter>
    <oddFooter>&amp;C&amp;9Page: &amp;P of  &amp;N&amp;R&amp;9(Rev. Mar/2010)</oddFooter>
  </headerFooter>
  <colBreaks count="1" manualBreakCount="1">
    <brk id="12" max="55" man="1"/>
  </colBreaks>
  <drawing r:id="rId1"/>
</worksheet>
</file>

<file path=xl/worksheets/sheet10.xml><?xml version="1.0" encoding="utf-8"?>
<worksheet xmlns="http://schemas.openxmlformats.org/spreadsheetml/2006/main" xmlns:r="http://schemas.openxmlformats.org/officeDocument/2006/relationships">
  <dimension ref="A1:Q210"/>
  <sheetViews>
    <sheetView showGridLines="0" zoomScaleSheetLayoutView="100" zoomScalePageLayoutView="0" workbookViewId="0" topLeftCell="A1">
      <pane ySplit="12" topLeftCell="A13" activePane="bottomLeft" state="frozen"/>
      <selection pane="topLeft" activeCell="E15" sqref="E15:K15"/>
      <selection pane="bottomLeft" activeCell="B9" sqref="B9:H9"/>
    </sheetView>
  </sheetViews>
  <sheetFormatPr defaultColWidth="9.00390625" defaultRowHeight="15.75" customHeight="1"/>
  <cols>
    <col min="1" max="1" width="2.625" style="296" customWidth="1"/>
    <col min="2" max="2" width="4.625" style="297" customWidth="1"/>
    <col min="3" max="3" width="4.625" style="296" customWidth="1"/>
    <col min="4" max="4" width="50.50390625" style="296" bestFit="1" customWidth="1"/>
    <col min="5" max="5" width="8.625" style="297" customWidth="1"/>
    <col min="6" max="8" width="16.625" style="296" customWidth="1"/>
    <col min="9" max="9" width="2.625" style="296" customWidth="1"/>
    <col min="10" max="10" width="12.75390625" style="296" bestFit="1" customWidth="1"/>
    <col min="11" max="11" width="10.00390625" style="296" customWidth="1"/>
    <col min="12" max="16384" width="9.00390625" style="296" customWidth="1"/>
  </cols>
  <sheetData>
    <row r="1" spans="5:8" ht="15.75" customHeight="1" thickTop="1">
      <c r="E1" s="59"/>
      <c r="F1" s="714" t="s">
        <v>482</v>
      </c>
      <c r="G1" s="715"/>
      <c r="H1" s="56"/>
    </row>
    <row r="2" spans="5:8" ht="15.75" customHeight="1" thickBot="1">
      <c r="E2" s="59"/>
      <c r="F2" s="383" t="s">
        <v>526</v>
      </c>
      <c r="G2" s="432" t="s">
        <v>527</v>
      </c>
      <c r="H2" s="56"/>
    </row>
    <row r="3" spans="5:8" ht="15.75" customHeight="1" thickTop="1">
      <c r="E3" s="386" t="s">
        <v>455</v>
      </c>
      <c r="F3" s="387">
        <f>F75</f>
        <v>0</v>
      </c>
      <c r="G3" s="387">
        <f>G75</f>
        <v>0</v>
      </c>
      <c r="H3" s="56"/>
    </row>
    <row r="4" spans="5:8" ht="15.75" customHeight="1">
      <c r="E4" s="386" t="s">
        <v>457</v>
      </c>
      <c r="F4" s="390">
        <f>F128</f>
        <v>0</v>
      </c>
      <c r="G4" s="390">
        <f>G128</f>
        <v>0</v>
      </c>
      <c r="H4" s="56"/>
    </row>
    <row r="5" spans="5:8" ht="15.75" customHeight="1">
      <c r="E5" s="386" t="s">
        <v>459</v>
      </c>
      <c r="F5" s="390">
        <f>F149</f>
        <v>0</v>
      </c>
      <c r="G5" s="390">
        <f>G149</f>
        <v>0</v>
      </c>
      <c r="H5" s="56"/>
    </row>
    <row r="6" spans="5:8" ht="15.75" customHeight="1" thickBot="1">
      <c r="E6" s="386" t="s">
        <v>461</v>
      </c>
      <c r="F6" s="393">
        <f>F3-(F4+F5)</f>
        <v>0</v>
      </c>
      <c r="G6" s="393">
        <f>G3-(G4+G5)</f>
        <v>0</v>
      </c>
      <c r="H6" s="56"/>
    </row>
    <row r="7" ht="15.75" customHeight="1" thickTop="1"/>
    <row r="8" spans="2:8" s="49" customFormat="1" ht="15.75" customHeight="1">
      <c r="B8" s="669" t="str">
        <f>IF((Cover!$E$15=" "),LookUpData!$A$32,(LookUpData!$A$32&amp;"  "&amp;Cover!E$15))</f>
        <v>Annual Report of:  </v>
      </c>
      <c r="C8" s="669"/>
      <c r="D8" s="669"/>
      <c r="E8" s="78"/>
      <c r="F8" s="668" t="str">
        <f>IF((Cover!$G$26="Select a Year"),LookUpData!$A$33,(LookUpData!$A$34&amp;" "&amp;Cover!$G$26))</f>
        <v>For the period ending:</v>
      </c>
      <c r="G8" s="668"/>
      <c r="H8" s="668"/>
    </row>
    <row r="9" spans="2:8" s="51" customFormat="1" ht="15.75" customHeight="1">
      <c r="B9" s="681" t="s">
        <v>215</v>
      </c>
      <c r="C9" s="681"/>
      <c r="D9" s="681"/>
      <c r="E9" s="681"/>
      <c r="F9" s="681"/>
      <c r="G9" s="681"/>
      <c r="H9" s="681"/>
    </row>
    <row r="10" spans="2:8" s="51" customFormat="1" ht="15.75" customHeight="1">
      <c r="B10" s="713" t="s">
        <v>216</v>
      </c>
      <c r="C10" s="713"/>
      <c r="D10" s="713"/>
      <c r="E10" s="713"/>
      <c r="F10" s="713"/>
      <c r="G10" s="713"/>
      <c r="H10" s="713"/>
    </row>
    <row r="11" spans="2:8" s="51" customFormat="1" ht="15.75" customHeight="1" thickBot="1">
      <c r="B11" s="106"/>
      <c r="D11" s="144" t="s">
        <v>207</v>
      </c>
      <c r="E11" s="144"/>
      <c r="F11" s="146" t="s">
        <v>206</v>
      </c>
      <c r="G11" s="146" t="s">
        <v>208</v>
      </c>
      <c r="H11" s="146" t="s">
        <v>209</v>
      </c>
    </row>
    <row r="12" spans="1:8" s="51" customFormat="1" ht="48" customHeight="1" thickBot="1">
      <c r="A12" s="147"/>
      <c r="B12" s="148" t="s">
        <v>205</v>
      </c>
      <c r="C12" s="682" t="s">
        <v>1</v>
      </c>
      <c r="D12" s="712"/>
      <c r="E12" s="148" t="s">
        <v>0</v>
      </c>
      <c r="F12" s="150" t="s">
        <v>536</v>
      </c>
      <c r="G12" s="469" t="s">
        <v>537</v>
      </c>
      <c r="H12" s="396" t="s">
        <v>267</v>
      </c>
    </row>
    <row r="13" spans="2:8" ht="15.75" customHeight="1">
      <c r="B13" s="297">
        <v>1</v>
      </c>
      <c r="C13" s="298"/>
      <c r="D13" s="299" t="s">
        <v>229</v>
      </c>
      <c r="E13" s="300"/>
      <c r="F13" s="443"/>
      <c r="G13" s="443"/>
      <c r="H13" s="443"/>
    </row>
    <row r="14" spans="2:8" ht="15.75" customHeight="1">
      <c r="B14" s="297">
        <v>2</v>
      </c>
      <c r="C14" s="301" t="s">
        <v>269</v>
      </c>
      <c r="D14" s="302"/>
      <c r="E14" s="303"/>
      <c r="F14" s="443"/>
      <c r="G14" s="443"/>
      <c r="H14" s="443"/>
    </row>
    <row r="15" spans="2:9" ht="15.75" customHeight="1">
      <c r="B15" s="297">
        <v>3</v>
      </c>
      <c r="C15" s="298" t="s">
        <v>30</v>
      </c>
      <c r="E15" s="303">
        <v>131</v>
      </c>
      <c r="F15" s="443">
        <f>'Account Information (INPUT)'!F37</f>
        <v>0</v>
      </c>
      <c r="G15" s="443">
        <f>'Account Information (INPUT)'!G37</f>
        <v>0</v>
      </c>
      <c r="H15" s="443">
        <f>(G15-F15)</f>
        <v>0</v>
      </c>
      <c r="I15" s="74"/>
    </row>
    <row r="16" spans="2:9" ht="15.75" customHeight="1">
      <c r="B16" s="297">
        <v>4</v>
      </c>
      <c r="C16" s="321" t="s">
        <v>32</v>
      </c>
      <c r="E16" s="303">
        <v>132</v>
      </c>
      <c r="F16" s="443">
        <f>'Account Information (INPUT)'!F41</f>
        <v>0</v>
      </c>
      <c r="G16" s="443">
        <f>'Account Information (INPUT)'!G41</f>
        <v>0</v>
      </c>
      <c r="H16" s="443">
        <f>(G16-F16)</f>
        <v>0</v>
      </c>
      <c r="I16" s="74"/>
    </row>
    <row r="17" spans="2:9" s="471" customFormat="1" ht="15.75" customHeight="1">
      <c r="B17" s="475">
        <v>5</v>
      </c>
      <c r="C17" s="321" t="s">
        <v>489</v>
      </c>
      <c r="D17" s="474"/>
      <c r="E17" s="476" t="s">
        <v>540</v>
      </c>
      <c r="F17" s="473">
        <f>'Account Information (INPUT)'!F40</f>
        <v>0</v>
      </c>
      <c r="G17" s="477">
        <f>'Account Information (INPUT)'!G40</f>
        <v>0</v>
      </c>
      <c r="H17" s="477">
        <f>(G17-F17)</f>
        <v>0</v>
      </c>
      <c r="I17" s="470"/>
    </row>
    <row r="18" spans="2:9" s="474" customFormat="1" ht="15.75" customHeight="1">
      <c r="B18" s="475">
        <v>6</v>
      </c>
      <c r="C18" s="489" t="s">
        <v>550</v>
      </c>
      <c r="D18" s="486"/>
      <c r="E18" s="488">
        <v>134</v>
      </c>
      <c r="F18" s="477">
        <f>'Account Information (INPUT)'!F42</f>
        <v>0</v>
      </c>
      <c r="G18" s="477">
        <f>'Account Information (INPUT)'!G42</f>
        <v>0</v>
      </c>
      <c r="H18" s="477">
        <f>(G18-F18)</f>
        <v>0</v>
      </c>
      <c r="I18" s="484"/>
    </row>
    <row r="19" spans="2:9" s="474" customFormat="1" ht="15.75" customHeight="1">
      <c r="B19" s="475">
        <v>7</v>
      </c>
      <c r="C19" s="489" t="s">
        <v>551</v>
      </c>
      <c r="D19" s="486"/>
      <c r="E19" s="488">
        <v>135</v>
      </c>
      <c r="F19" s="477">
        <f>'Account Information (INPUT)'!F43</f>
        <v>0</v>
      </c>
      <c r="G19" s="477">
        <f>'Account Information (INPUT)'!G43</f>
        <v>0</v>
      </c>
      <c r="H19" s="477">
        <f>(G19-F19)</f>
        <v>0</v>
      </c>
      <c r="I19" s="484"/>
    </row>
    <row r="20" spans="2:9" ht="15.75" customHeight="1">
      <c r="B20" s="475">
        <v>8</v>
      </c>
      <c r="C20" s="305" t="s">
        <v>279</v>
      </c>
      <c r="E20" s="303">
        <v>141</v>
      </c>
      <c r="F20" s="443">
        <f>'Account Information (INPUT)'!F44</f>
        <v>0</v>
      </c>
      <c r="G20" s="443">
        <f>'Account Information (INPUT)'!G44</f>
        <v>0</v>
      </c>
      <c r="H20" s="443">
        <f aca="true" t="shared" si="0" ref="H20:H33">(G20-F20)</f>
        <v>0</v>
      </c>
      <c r="I20" s="74"/>
    </row>
    <row r="21" spans="2:9" ht="15.75" customHeight="1">
      <c r="B21" s="475">
        <v>9</v>
      </c>
      <c r="C21" s="305" t="s">
        <v>439</v>
      </c>
      <c r="E21" s="303">
        <v>142</v>
      </c>
      <c r="F21" s="443">
        <f>'Account Information (INPUT)'!F45</f>
        <v>0</v>
      </c>
      <c r="G21" s="443">
        <f>'Account Information (INPUT)'!G45</f>
        <v>0</v>
      </c>
      <c r="H21" s="443">
        <f t="shared" si="0"/>
        <v>0</v>
      </c>
      <c r="I21" s="74"/>
    </row>
    <row r="22" spans="2:9" ht="15.75" customHeight="1">
      <c r="B22" s="475">
        <v>10</v>
      </c>
      <c r="C22" s="74" t="s">
        <v>34</v>
      </c>
      <c r="E22" s="303">
        <v>143</v>
      </c>
      <c r="F22" s="443">
        <f>'Account Information (INPUT)'!F46*-1</f>
        <v>0</v>
      </c>
      <c r="G22" s="443">
        <f>'Account Information (INPUT)'!G46*-1</f>
        <v>0</v>
      </c>
      <c r="H22" s="443">
        <f t="shared" si="0"/>
        <v>0</v>
      </c>
      <c r="I22" s="74"/>
    </row>
    <row r="23" spans="2:9" ht="15.75" customHeight="1">
      <c r="B23" s="475">
        <v>11</v>
      </c>
      <c r="C23" s="74" t="s">
        <v>440</v>
      </c>
      <c r="D23" s="163"/>
      <c r="E23" s="303">
        <v>144</v>
      </c>
      <c r="F23" s="443">
        <f>'Account Information (INPUT)'!F51</f>
        <v>0</v>
      </c>
      <c r="G23" s="443">
        <f>'Account Information (INPUT)'!G51</f>
        <v>0</v>
      </c>
      <c r="H23" s="443">
        <f t="shared" si="0"/>
        <v>0</v>
      </c>
      <c r="I23" s="74"/>
    </row>
    <row r="24" spans="2:9" ht="15.75" customHeight="1">
      <c r="B24" s="475">
        <v>12</v>
      </c>
      <c r="C24" s="74" t="s">
        <v>441</v>
      </c>
      <c r="D24" s="163"/>
      <c r="E24" s="303">
        <v>145</v>
      </c>
      <c r="F24" s="443">
        <f>'Account Information (INPUT)'!F52</f>
        <v>0</v>
      </c>
      <c r="G24" s="443">
        <f>'Account Information (INPUT)'!G52</f>
        <v>0</v>
      </c>
      <c r="H24" s="443">
        <f t="shared" si="0"/>
        <v>0</v>
      </c>
      <c r="I24" s="74"/>
    </row>
    <row r="25" spans="2:9" ht="15.75" customHeight="1">
      <c r="B25" s="475">
        <v>13</v>
      </c>
      <c r="C25" s="74" t="s">
        <v>442</v>
      </c>
      <c r="D25" s="163"/>
      <c r="E25" s="303">
        <v>146</v>
      </c>
      <c r="F25" s="443">
        <f>'Account Information (INPUT)'!F53</f>
        <v>0</v>
      </c>
      <c r="G25" s="443">
        <f>'Account Information (INPUT)'!G53</f>
        <v>0</v>
      </c>
      <c r="H25" s="443">
        <f t="shared" si="0"/>
        <v>0</v>
      </c>
      <c r="I25" s="74"/>
    </row>
    <row r="26" spans="2:9" s="474" customFormat="1" ht="15.75" customHeight="1">
      <c r="B26" s="475">
        <v>14</v>
      </c>
      <c r="C26" s="489" t="s">
        <v>552</v>
      </c>
      <c r="D26" s="486"/>
      <c r="E26" s="488">
        <v>151</v>
      </c>
      <c r="F26" s="477">
        <f>'Account Information (INPUT)'!F54</f>
        <v>0</v>
      </c>
      <c r="G26" s="477">
        <f>'Account Information (INPUT)'!G54</f>
        <v>0</v>
      </c>
      <c r="H26" s="477">
        <f t="shared" si="0"/>
        <v>0</v>
      </c>
      <c r="I26" s="484"/>
    </row>
    <row r="27" spans="2:9" s="474" customFormat="1" ht="15.75" customHeight="1">
      <c r="B27" s="475">
        <v>15</v>
      </c>
      <c r="C27" s="489" t="s">
        <v>553</v>
      </c>
      <c r="D27" s="486"/>
      <c r="E27" s="488">
        <v>152</v>
      </c>
      <c r="F27" s="477">
        <f>'Account Information (INPUT)'!F55</f>
        <v>0</v>
      </c>
      <c r="G27" s="477">
        <f>'Account Information (INPUT)'!G55</f>
        <v>0</v>
      </c>
      <c r="H27" s="477">
        <f t="shared" si="0"/>
        <v>0</v>
      </c>
      <c r="I27" s="484"/>
    </row>
    <row r="28" spans="2:9" s="474" customFormat="1" ht="15.75" customHeight="1">
      <c r="B28" s="475">
        <v>16</v>
      </c>
      <c r="C28" s="489" t="s">
        <v>554</v>
      </c>
      <c r="D28" s="486"/>
      <c r="E28" s="488">
        <v>153</v>
      </c>
      <c r="F28" s="477">
        <f>'Account Information (INPUT)'!F56</f>
        <v>0</v>
      </c>
      <c r="G28" s="477">
        <f>'Account Information (INPUT)'!G56</f>
        <v>0</v>
      </c>
      <c r="H28" s="477">
        <f t="shared" si="0"/>
        <v>0</v>
      </c>
      <c r="I28" s="484"/>
    </row>
    <row r="29" spans="2:9" s="474" customFormat="1" ht="15.75" customHeight="1">
      <c r="B29" s="475">
        <v>17</v>
      </c>
      <c r="C29" s="489" t="s">
        <v>555</v>
      </c>
      <c r="D29" s="486"/>
      <c r="E29" s="488">
        <v>161</v>
      </c>
      <c r="F29" s="477">
        <f>'Account Information (INPUT)'!F57</f>
        <v>0</v>
      </c>
      <c r="G29" s="477">
        <f>'Account Information (INPUT)'!G57</f>
        <v>0</v>
      </c>
      <c r="H29" s="477">
        <f t="shared" si="0"/>
        <v>0</v>
      </c>
      <c r="I29" s="484"/>
    </row>
    <row r="30" spans="2:9" s="474" customFormat="1" ht="15.75" customHeight="1">
      <c r="B30" s="475">
        <v>18</v>
      </c>
      <c r="C30" s="489" t="s">
        <v>556</v>
      </c>
      <c r="D30" s="486"/>
      <c r="E30" s="488">
        <v>162</v>
      </c>
      <c r="F30" s="477">
        <f>'Account Information (INPUT)'!F58</f>
        <v>0</v>
      </c>
      <c r="G30" s="477">
        <f>'Account Information (INPUT)'!G58</f>
        <v>0</v>
      </c>
      <c r="H30" s="477">
        <f t="shared" si="0"/>
        <v>0</v>
      </c>
      <c r="I30" s="484"/>
    </row>
    <row r="31" spans="2:9" s="474" customFormat="1" ht="15.75" customHeight="1">
      <c r="B31" s="475">
        <v>19</v>
      </c>
      <c r="C31" s="489" t="s">
        <v>557</v>
      </c>
      <c r="D31" s="486"/>
      <c r="E31" s="488">
        <v>171</v>
      </c>
      <c r="F31" s="477">
        <f>'Account Information (INPUT)'!F59</f>
        <v>0</v>
      </c>
      <c r="G31" s="477">
        <f>'Account Information (INPUT)'!G59</f>
        <v>0</v>
      </c>
      <c r="H31" s="477">
        <f t="shared" si="0"/>
        <v>0</v>
      </c>
      <c r="I31" s="484"/>
    </row>
    <row r="32" spans="2:9" s="474" customFormat="1" ht="15.75" customHeight="1">
      <c r="B32" s="475">
        <v>20</v>
      </c>
      <c r="C32" s="489" t="s">
        <v>558</v>
      </c>
      <c r="D32" s="486"/>
      <c r="E32" s="488">
        <v>172</v>
      </c>
      <c r="F32" s="477">
        <f>'Account Information (INPUT)'!F60</f>
        <v>0</v>
      </c>
      <c r="G32" s="477">
        <f>'Account Information (INPUT)'!G60</f>
        <v>0</v>
      </c>
      <c r="H32" s="477">
        <f t="shared" si="0"/>
        <v>0</v>
      </c>
      <c r="I32" s="484"/>
    </row>
    <row r="33" spans="2:9" s="474" customFormat="1" ht="15.75" customHeight="1">
      <c r="B33" s="475">
        <v>21</v>
      </c>
      <c r="C33" s="489" t="s">
        <v>559</v>
      </c>
      <c r="D33" s="486"/>
      <c r="E33" s="488">
        <v>173</v>
      </c>
      <c r="F33" s="477">
        <f>'Account Information (INPUT)'!F61</f>
        <v>0</v>
      </c>
      <c r="G33" s="477">
        <f>'Account Information (INPUT)'!G61</f>
        <v>0</v>
      </c>
      <c r="H33" s="477">
        <f t="shared" si="0"/>
        <v>0</v>
      </c>
      <c r="I33" s="484"/>
    </row>
    <row r="34" spans="2:9" ht="15.75" customHeight="1">
      <c r="B34" s="475">
        <v>22</v>
      </c>
      <c r="C34" s="74" t="s">
        <v>39</v>
      </c>
      <c r="E34" s="303">
        <v>174</v>
      </c>
      <c r="F34" s="443">
        <f>'Account Information (INPUT)'!F62</f>
        <v>0</v>
      </c>
      <c r="G34" s="443">
        <f>'Account Information (INPUT)'!G62</f>
        <v>0</v>
      </c>
      <c r="H34" s="443">
        <f>(G34-F34)</f>
        <v>0</v>
      </c>
      <c r="I34" s="74"/>
    </row>
    <row r="35" spans="2:9" ht="15.75" customHeight="1">
      <c r="B35" s="475">
        <v>23</v>
      </c>
      <c r="C35" s="298"/>
      <c r="D35" s="306" t="s">
        <v>358</v>
      </c>
      <c r="E35" s="303"/>
      <c r="F35" s="445">
        <f>SUM(F15:F34)</f>
        <v>0</v>
      </c>
      <c r="G35" s="444">
        <f>SUM(G15:G34)</f>
        <v>0</v>
      </c>
      <c r="H35" s="444">
        <f>SUM(H15:H34)</f>
        <v>0</v>
      </c>
      <c r="I35" s="74"/>
    </row>
    <row r="36" spans="2:9" ht="15.75" customHeight="1">
      <c r="B36" s="475">
        <v>24</v>
      </c>
      <c r="C36" s="298"/>
      <c r="D36" s="305"/>
      <c r="E36" s="303"/>
      <c r="F36" s="443"/>
      <c r="G36" s="443"/>
      <c r="H36" s="443"/>
      <c r="I36" s="74"/>
    </row>
    <row r="37" spans="2:9" ht="15.75" customHeight="1">
      <c r="B37" s="475">
        <v>25</v>
      </c>
      <c r="C37" s="301" t="s">
        <v>270</v>
      </c>
      <c r="D37" s="305"/>
      <c r="E37" s="303"/>
      <c r="F37" s="443"/>
      <c r="G37" s="443"/>
      <c r="H37" s="443"/>
      <c r="I37" s="74"/>
    </row>
    <row r="38" spans="2:9" ht="15.75" customHeight="1">
      <c r="B38" s="475">
        <v>26</v>
      </c>
      <c r="C38" s="157" t="s">
        <v>382</v>
      </c>
      <c r="E38" s="184">
        <v>101</v>
      </c>
      <c r="F38" s="443">
        <f>'Account Information (INPUT)'!F15</f>
        <v>0</v>
      </c>
      <c r="G38" s="443">
        <f>'Account Information (INPUT)'!G15</f>
        <v>0</v>
      </c>
      <c r="H38" s="443">
        <f aca="true" t="shared" si="1" ref="H38:H49">(G38-F38)</f>
        <v>0</v>
      </c>
      <c r="I38" s="74"/>
    </row>
    <row r="39" spans="2:9" s="474" customFormat="1" ht="15.75" customHeight="1">
      <c r="B39" s="475">
        <v>27</v>
      </c>
      <c r="C39" s="157"/>
      <c r="D39" s="298" t="s">
        <v>615</v>
      </c>
      <c r="E39" s="184">
        <v>108</v>
      </c>
      <c r="F39" s="477">
        <f>'Account Information (INPUT)'!F20*-1</f>
        <v>0</v>
      </c>
      <c r="G39" s="477">
        <f>'Assets and Depreciation (INPUT)'!K65*-1</f>
        <v>0</v>
      </c>
      <c r="H39" s="477">
        <f t="shared" si="1"/>
        <v>0</v>
      </c>
      <c r="I39" s="563"/>
    </row>
    <row r="40" spans="2:9" s="474" customFormat="1" ht="15.75" customHeight="1">
      <c r="B40" s="475">
        <v>28</v>
      </c>
      <c r="C40" s="157"/>
      <c r="D40" s="494" t="s">
        <v>589</v>
      </c>
      <c r="E40" s="184">
        <v>110</v>
      </c>
      <c r="F40" s="477">
        <f>'Account Information (INPUT)'!F24*-1</f>
        <v>0</v>
      </c>
      <c r="G40" s="477">
        <f>'Account Information (INPUT)'!G24*-1</f>
        <v>0</v>
      </c>
      <c r="H40" s="477">
        <f t="shared" si="1"/>
        <v>0</v>
      </c>
      <c r="I40" s="563"/>
    </row>
    <row r="41" spans="2:9" s="474" customFormat="1" ht="15.75" customHeight="1">
      <c r="B41" s="475">
        <v>29</v>
      </c>
      <c r="C41" s="157" t="s">
        <v>616</v>
      </c>
      <c r="D41" s="494"/>
      <c r="E41" s="184">
        <v>271</v>
      </c>
      <c r="F41" s="477">
        <f>'Account Information (INPUT)'!F134*-1</f>
        <v>0</v>
      </c>
      <c r="G41" s="477">
        <f>'Account Information (INPUT)'!G134*-1</f>
        <v>0</v>
      </c>
      <c r="H41" s="477">
        <f t="shared" si="1"/>
        <v>0</v>
      </c>
      <c r="I41" s="563"/>
    </row>
    <row r="42" spans="2:9" s="474" customFormat="1" ht="15.75" customHeight="1">
      <c r="B42" s="475">
        <v>30</v>
      </c>
      <c r="C42" s="157"/>
      <c r="D42" s="494" t="s">
        <v>620</v>
      </c>
      <c r="E42" s="184">
        <v>272</v>
      </c>
      <c r="F42" s="477">
        <f>'Account Information (INPUT)'!F135</f>
        <v>0</v>
      </c>
      <c r="G42" s="477">
        <f>'Account Information (INPUT)'!G135</f>
        <v>0</v>
      </c>
      <c r="H42" s="477">
        <f t="shared" si="1"/>
        <v>0</v>
      </c>
      <c r="I42" s="563"/>
    </row>
    <row r="43" spans="2:9" s="474" customFormat="1" ht="15.75" customHeight="1">
      <c r="B43" s="475">
        <v>31</v>
      </c>
      <c r="C43" s="157" t="s">
        <v>230</v>
      </c>
      <c r="E43" s="184">
        <v>102</v>
      </c>
      <c r="F43" s="477">
        <f>'Account Information (INPUT)'!F16</f>
        <v>0</v>
      </c>
      <c r="G43" s="477">
        <f>'Account Information (INPUT)'!G16</f>
        <v>0</v>
      </c>
      <c r="H43" s="477">
        <f t="shared" si="1"/>
        <v>0</v>
      </c>
      <c r="I43" s="563"/>
    </row>
    <row r="44" spans="2:9" ht="15.75" customHeight="1">
      <c r="B44" s="475">
        <v>32</v>
      </c>
      <c r="C44" s="157" t="s">
        <v>40</v>
      </c>
      <c r="E44" s="184">
        <v>103</v>
      </c>
      <c r="F44" s="443">
        <f>'Account Information (INPUT)'!F17</f>
        <v>0</v>
      </c>
      <c r="G44" s="443">
        <f>'Account Information (INPUT)'!G17</f>
        <v>0</v>
      </c>
      <c r="H44" s="443">
        <f t="shared" si="1"/>
        <v>0</v>
      </c>
      <c r="I44" s="74"/>
    </row>
    <row r="45" spans="2:9" ht="15.75" customHeight="1">
      <c r="B45" s="475">
        <v>33</v>
      </c>
      <c r="C45" s="157" t="s">
        <v>41</v>
      </c>
      <c r="E45" s="184">
        <v>105</v>
      </c>
      <c r="F45" s="443">
        <f>'Account Information (INPUT)'!F18</f>
        <v>0</v>
      </c>
      <c r="G45" s="443">
        <f>'Account Information (INPUT)'!G18</f>
        <v>0</v>
      </c>
      <c r="H45" s="477">
        <f t="shared" si="1"/>
        <v>0</v>
      </c>
      <c r="I45" s="74"/>
    </row>
    <row r="46" spans="2:9" s="474" customFormat="1" ht="15.75" customHeight="1">
      <c r="B46" s="475">
        <v>34</v>
      </c>
      <c r="C46" s="157" t="s">
        <v>541</v>
      </c>
      <c r="D46" s="154"/>
      <c r="E46" s="184">
        <v>106</v>
      </c>
      <c r="F46" s="477">
        <f>'Account Information (INPUT)'!F19</f>
        <v>0</v>
      </c>
      <c r="G46" s="477">
        <f>'Account Information (INPUT)'!G19</f>
        <v>0</v>
      </c>
      <c r="H46" s="477">
        <f t="shared" si="1"/>
        <v>0</v>
      </c>
      <c r="I46" s="490"/>
    </row>
    <row r="47" spans="2:9" ht="15.75" customHeight="1">
      <c r="B47" s="475">
        <v>35</v>
      </c>
      <c r="C47" s="157" t="s">
        <v>42</v>
      </c>
      <c r="E47" s="303">
        <v>114</v>
      </c>
      <c r="F47" s="443">
        <f>'Account Information (INPUT)'!F27</f>
        <v>0</v>
      </c>
      <c r="G47" s="443">
        <f>'Account Information (INPUT)'!G27</f>
        <v>0</v>
      </c>
      <c r="H47" s="477">
        <f t="shared" si="1"/>
        <v>0</v>
      </c>
      <c r="I47" s="74"/>
    </row>
    <row r="48" spans="2:9" ht="15.75" customHeight="1">
      <c r="B48" s="475">
        <v>36</v>
      </c>
      <c r="D48" s="157" t="s">
        <v>385</v>
      </c>
      <c r="E48" s="303">
        <v>115</v>
      </c>
      <c r="F48" s="443">
        <f>'Account Information (INPUT)'!F28*-1</f>
        <v>0</v>
      </c>
      <c r="G48" s="443">
        <f>'Account Information (INPUT)'!G28*-1</f>
        <v>0</v>
      </c>
      <c r="H48" s="477">
        <f t="shared" si="1"/>
        <v>0</v>
      </c>
      <c r="I48" s="74"/>
    </row>
    <row r="49" spans="2:9" s="474" customFormat="1" ht="15.75" customHeight="1">
      <c r="B49" s="475">
        <v>37</v>
      </c>
      <c r="C49" s="492" t="s">
        <v>545</v>
      </c>
      <c r="D49" s="157"/>
      <c r="E49" s="491">
        <v>116</v>
      </c>
      <c r="F49" s="477">
        <f>'Account Information (INPUT)'!F29</f>
        <v>0</v>
      </c>
      <c r="G49" s="477">
        <f>'Account Information (INPUT)'!G29</f>
        <v>0</v>
      </c>
      <c r="H49" s="477">
        <f t="shared" si="1"/>
        <v>0</v>
      </c>
      <c r="I49" s="487"/>
    </row>
    <row r="50" spans="2:10" ht="15.75" customHeight="1">
      <c r="B50" s="475">
        <v>38</v>
      </c>
      <c r="C50" s="298"/>
      <c r="D50" s="306" t="s">
        <v>359</v>
      </c>
      <c r="E50" s="303"/>
      <c r="F50" s="444">
        <f>SUM(F38:F49)</f>
        <v>0</v>
      </c>
      <c r="G50" s="444">
        <f>SUM(G38:G49)</f>
        <v>0</v>
      </c>
      <c r="H50" s="444">
        <f>SUM(H38:H49)</f>
        <v>0</v>
      </c>
      <c r="I50" s="74"/>
      <c r="J50" s="317"/>
    </row>
    <row r="51" spans="2:9" ht="15.75" customHeight="1">
      <c r="B51" s="475">
        <v>39</v>
      </c>
      <c r="C51" s="298"/>
      <c r="D51" s="206"/>
      <c r="E51" s="303"/>
      <c r="F51" s="443"/>
      <c r="G51" s="443"/>
      <c r="H51" s="443"/>
      <c r="I51" s="74"/>
    </row>
    <row r="52" spans="2:9" ht="15.75" customHeight="1">
      <c r="B52" s="475">
        <v>40</v>
      </c>
      <c r="C52" s="301" t="s">
        <v>284</v>
      </c>
      <c r="D52" s="305"/>
      <c r="E52" s="303"/>
      <c r="F52" s="443"/>
      <c r="G52" s="443"/>
      <c r="H52" s="443"/>
      <c r="I52" s="74"/>
    </row>
    <row r="53" spans="2:9" ht="15.75" customHeight="1">
      <c r="B53" s="475">
        <v>41</v>
      </c>
      <c r="C53" s="157" t="s">
        <v>43</v>
      </c>
      <c r="D53" s="305"/>
      <c r="E53" s="303">
        <v>121</v>
      </c>
      <c r="F53" s="443">
        <f>'Account Information (INPUT)'!F30</f>
        <v>0</v>
      </c>
      <c r="G53" s="443">
        <f>'Account Information (INPUT)'!G30</f>
        <v>0</v>
      </c>
      <c r="H53" s="443">
        <f aca="true" t="shared" si="2" ref="H53:H62">(G53-F53)</f>
        <v>0</v>
      </c>
      <c r="I53" s="74"/>
    </row>
    <row r="54" spans="2:9" ht="15.75" customHeight="1">
      <c r="B54" s="475">
        <v>42</v>
      </c>
      <c r="C54" s="157"/>
      <c r="D54" s="298" t="s">
        <v>386</v>
      </c>
      <c r="E54" s="303">
        <v>122</v>
      </c>
      <c r="F54" s="443">
        <f>'Account Information (INPUT)'!F31*-1</f>
        <v>0</v>
      </c>
      <c r="G54" s="477">
        <f>'Account Information (INPUT)'!G31*-1</f>
        <v>0</v>
      </c>
      <c r="H54" s="443">
        <f t="shared" si="2"/>
        <v>0</v>
      </c>
      <c r="I54" s="74"/>
    </row>
    <row r="55" spans="2:9" s="474" customFormat="1" ht="15.75" customHeight="1">
      <c r="B55" s="475">
        <v>43</v>
      </c>
      <c r="C55" s="496" t="s">
        <v>546</v>
      </c>
      <c r="D55" s="494"/>
      <c r="E55" s="495">
        <v>123</v>
      </c>
      <c r="F55" s="477">
        <f>'Account Information (INPUT)'!F32</f>
        <v>0</v>
      </c>
      <c r="G55" s="477">
        <f>'Account Information (INPUT)'!G32</f>
        <v>0</v>
      </c>
      <c r="H55" s="477">
        <f t="shared" si="2"/>
        <v>0</v>
      </c>
      <c r="I55" s="493"/>
    </row>
    <row r="56" spans="2:9" ht="15.75" customHeight="1">
      <c r="B56" s="475">
        <v>44</v>
      </c>
      <c r="C56" s="157" t="s">
        <v>44</v>
      </c>
      <c r="D56" s="305"/>
      <c r="E56" s="303">
        <v>124</v>
      </c>
      <c r="F56" s="443">
        <f>'Account Information (INPUT)'!F33</f>
        <v>0</v>
      </c>
      <c r="G56" s="477">
        <f>'Account Information (INPUT)'!G33</f>
        <v>0</v>
      </c>
      <c r="H56" s="477">
        <f t="shared" si="2"/>
        <v>0</v>
      </c>
      <c r="I56" s="74"/>
    </row>
    <row r="57" spans="2:9" s="474" customFormat="1" ht="15.75" customHeight="1">
      <c r="B57" s="475">
        <v>45</v>
      </c>
      <c r="C57" s="500" t="s">
        <v>547</v>
      </c>
      <c r="D57" s="497"/>
      <c r="E57" s="499">
        <v>125</v>
      </c>
      <c r="F57" s="477">
        <f>'Account Information (INPUT)'!F34</f>
        <v>0</v>
      </c>
      <c r="G57" s="477">
        <f>'Account Information (INPUT)'!G34</f>
        <v>0</v>
      </c>
      <c r="H57" s="477">
        <f t="shared" si="2"/>
        <v>0</v>
      </c>
      <c r="I57" s="493"/>
    </row>
    <row r="58" spans="2:9" s="474" customFormat="1" ht="15.75" customHeight="1">
      <c r="B58" s="475">
        <v>46</v>
      </c>
      <c r="C58" s="500" t="s">
        <v>548</v>
      </c>
      <c r="D58" s="497"/>
      <c r="E58" s="499">
        <v>126</v>
      </c>
      <c r="F58" s="477">
        <f>'Account Information (INPUT)'!F35</f>
        <v>0</v>
      </c>
      <c r="G58" s="477">
        <f>'Account Information (INPUT)'!G35</f>
        <v>0</v>
      </c>
      <c r="H58" s="477">
        <f t="shared" si="2"/>
        <v>0</v>
      </c>
      <c r="I58" s="493"/>
    </row>
    <row r="59" spans="2:9" s="474" customFormat="1" ht="15.75" customHeight="1">
      <c r="B59" s="475">
        <v>47</v>
      </c>
      <c r="C59" s="500" t="s">
        <v>549</v>
      </c>
      <c r="D59" s="497"/>
      <c r="E59" s="499">
        <v>127</v>
      </c>
      <c r="F59" s="477">
        <f>'Account Information (INPUT)'!F36</f>
        <v>0</v>
      </c>
      <c r="G59" s="477">
        <f>'Account Information (INPUT)'!G36</f>
        <v>0</v>
      </c>
      <c r="H59" s="477">
        <f t="shared" si="2"/>
        <v>0</v>
      </c>
      <c r="I59" s="493"/>
    </row>
    <row r="60" spans="2:9" ht="15.75" customHeight="1">
      <c r="B60" s="475">
        <v>48</v>
      </c>
      <c r="C60" s="198" t="s">
        <v>325</v>
      </c>
      <c r="D60" s="305"/>
      <c r="E60" s="303">
        <v>301</v>
      </c>
      <c r="F60" s="443">
        <f>'Account Information (INPUT)'!F139</f>
        <v>0</v>
      </c>
      <c r="G60" s="477">
        <f>'Account Information (INPUT)'!G139</f>
        <v>0</v>
      </c>
      <c r="H60" s="443">
        <f t="shared" si="2"/>
        <v>0</v>
      </c>
      <c r="I60" s="74"/>
    </row>
    <row r="61" spans="2:9" ht="15.75" customHeight="1">
      <c r="B61" s="475">
        <v>49</v>
      </c>
      <c r="C61" s="198" t="s">
        <v>326</v>
      </c>
      <c r="D61" s="305"/>
      <c r="E61" s="303">
        <v>302</v>
      </c>
      <c r="F61" s="443">
        <f>'Account Information (INPUT)'!F140</f>
        <v>0</v>
      </c>
      <c r="G61" s="477">
        <f>'Account Information (INPUT)'!G140</f>
        <v>0</v>
      </c>
      <c r="H61" s="443">
        <f t="shared" si="2"/>
        <v>0</v>
      </c>
      <c r="I61" s="74"/>
    </row>
    <row r="62" spans="2:9" ht="15.75" customHeight="1">
      <c r="B62" s="475">
        <v>50</v>
      </c>
      <c r="C62" s="198" t="s">
        <v>380</v>
      </c>
      <c r="D62" s="305"/>
      <c r="E62" s="303">
        <v>303</v>
      </c>
      <c r="F62" s="443">
        <f>'Account Information (INPUT)'!F141</f>
        <v>0</v>
      </c>
      <c r="G62" s="443">
        <f>'Account Information (INPUT)'!G141</f>
        <v>0</v>
      </c>
      <c r="H62" s="443">
        <f t="shared" si="2"/>
        <v>0</v>
      </c>
      <c r="I62" s="74"/>
    </row>
    <row r="63" spans="2:9" ht="15.75" customHeight="1">
      <c r="B63" s="475">
        <v>51</v>
      </c>
      <c r="C63" s="298"/>
      <c r="D63" s="206" t="s">
        <v>360</v>
      </c>
      <c r="E63" s="303"/>
      <c r="F63" s="445">
        <f>SUM(F53:F62)</f>
        <v>0</v>
      </c>
      <c r="G63" s="445">
        <f>SUM(G53:G62)</f>
        <v>0</v>
      </c>
      <c r="H63" s="445">
        <f>SUM(H53:H62)</f>
        <v>0</v>
      </c>
      <c r="I63" s="74"/>
    </row>
    <row r="64" spans="2:9" ht="15.75" customHeight="1">
      <c r="B64" s="475">
        <v>52</v>
      </c>
      <c r="C64" s="298"/>
      <c r="D64" s="206"/>
      <c r="E64" s="303"/>
      <c r="F64" s="443"/>
      <c r="G64" s="443"/>
      <c r="H64" s="443"/>
      <c r="I64" s="74"/>
    </row>
    <row r="65" spans="2:9" ht="15.75" customHeight="1">
      <c r="B65" s="475">
        <v>53</v>
      </c>
      <c r="C65" s="301" t="s">
        <v>282</v>
      </c>
      <c r="D65" s="305"/>
      <c r="E65" s="303"/>
      <c r="F65" s="443"/>
      <c r="G65" s="443"/>
      <c r="H65" s="443"/>
      <c r="I65" s="74"/>
    </row>
    <row r="66" spans="2:9" s="474" customFormat="1" ht="15.75" customHeight="1">
      <c r="B66" s="475">
        <v>54</v>
      </c>
      <c r="C66" s="504" t="s">
        <v>560</v>
      </c>
      <c r="D66" s="501"/>
      <c r="E66" s="503">
        <v>181</v>
      </c>
      <c r="F66" s="477">
        <f>'Account Information (INPUT)'!F63</f>
        <v>0</v>
      </c>
      <c r="G66" s="477">
        <f>'Account Information (INPUT)'!G63</f>
        <v>0</v>
      </c>
      <c r="H66" s="477">
        <f aca="true" t="shared" si="3" ref="H66:H73">(G66-F66)</f>
        <v>0</v>
      </c>
      <c r="I66" s="498"/>
    </row>
    <row r="67" spans="2:9" s="474" customFormat="1" ht="15.75" customHeight="1">
      <c r="B67" s="475">
        <v>55</v>
      </c>
      <c r="C67" s="504" t="s">
        <v>561</v>
      </c>
      <c r="D67" s="501"/>
      <c r="E67" s="503">
        <v>182</v>
      </c>
      <c r="F67" s="477">
        <f>'Account Information (INPUT)'!F64</f>
        <v>0</v>
      </c>
      <c r="G67" s="477">
        <f>'Account Information (INPUT)'!G64</f>
        <v>0</v>
      </c>
      <c r="H67" s="477">
        <f t="shared" si="3"/>
        <v>0</v>
      </c>
      <c r="I67" s="498"/>
    </row>
    <row r="68" spans="2:9" ht="15.75" customHeight="1">
      <c r="B68" s="475">
        <v>56</v>
      </c>
      <c r="C68" s="157" t="s">
        <v>233</v>
      </c>
      <c r="D68" s="305"/>
      <c r="E68" s="303">
        <v>183</v>
      </c>
      <c r="F68" s="443">
        <f>'Account Information (INPUT)'!F65</f>
        <v>0</v>
      </c>
      <c r="G68" s="443">
        <f>'Account Information (INPUT)'!G65</f>
        <v>0</v>
      </c>
      <c r="H68" s="443">
        <f t="shared" si="3"/>
        <v>0</v>
      </c>
      <c r="I68" s="74"/>
    </row>
    <row r="69" spans="2:9" ht="15.75" customHeight="1">
      <c r="B69" s="475">
        <v>57</v>
      </c>
      <c r="C69" s="157" t="s">
        <v>234</v>
      </c>
      <c r="D69" s="305"/>
      <c r="E69" s="303">
        <v>184</v>
      </c>
      <c r="F69" s="443">
        <f>'Account Information (INPUT)'!F66</f>
        <v>0</v>
      </c>
      <c r="G69" s="443">
        <f>'Account Information (INPUT)'!G66</f>
        <v>0</v>
      </c>
      <c r="H69" s="443">
        <f t="shared" si="3"/>
        <v>0</v>
      </c>
      <c r="I69" s="74"/>
    </row>
    <row r="70" spans="2:9" ht="15.75" customHeight="1">
      <c r="B70" s="475">
        <v>58</v>
      </c>
      <c r="C70" s="157" t="s">
        <v>243</v>
      </c>
      <c r="D70" s="305"/>
      <c r="E70" s="303">
        <v>185</v>
      </c>
      <c r="F70" s="443">
        <f>'Account Information (INPUT)'!F75</f>
        <v>0</v>
      </c>
      <c r="G70" s="443">
        <f>'Account Information (INPUT)'!G75</f>
        <v>0</v>
      </c>
      <c r="H70" s="443">
        <f t="shared" si="3"/>
        <v>0</v>
      </c>
      <c r="I70" s="74"/>
    </row>
    <row r="71" spans="2:9" ht="15.75" customHeight="1">
      <c r="B71" s="475">
        <v>59</v>
      </c>
      <c r="C71" s="157" t="s">
        <v>85</v>
      </c>
      <c r="D71" s="305"/>
      <c r="E71" s="303">
        <v>186</v>
      </c>
      <c r="F71" s="443">
        <f>'Account Information (INPUT)'!F76</f>
        <v>0</v>
      </c>
      <c r="G71" s="443">
        <f>'Account Information (INPUT)'!G76</f>
        <v>0</v>
      </c>
      <c r="H71" s="443">
        <f t="shared" si="3"/>
        <v>0</v>
      </c>
      <c r="I71" s="74"/>
    </row>
    <row r="72" spans="2:9" ht="15.75" customHeight="1">
      <c r="B72" s="475">
        <v>60</v>
      </c>
      <c r="C72" s="157" t="s">
        <v>244</v>
      </c>
      <c r="D72" s="305"/>
      <c r="E72" s="303">
        <v>187</v>
      </c>
      <c r="F72" s="443">
        <f>'Account Information (INPUT)'!F80</f>
        <v>0</v>
      </c>
      <c r="G72" s="443">
        <f>'Account Information (INPUT)'!G80</f>
        <v>0</v>
      </c>
      <c r="H72" s="443">
        <f t="shared" si="3"/>
        <v>0</v>
      </c>
      <c r="I72" s="74"/>
    </row>
    <row r="73" spans="2:9" ht="15.75" customHeight="1">
      <c r="B73" s="475">
        <v>61</v>
      </c>
      <c r="C73" s="157" t="s">
        <v>64</v>
      </c>
      <c r="D73" s="305"/>
      <c r="E73" s="303">
        <v>190</v>
      </c>
      <c r="F73" s="443">
        <f>'Account Information (INPUT)'!F81</f>
        <v>0</v>
      </c>
      <c r="G73" s="443">
        <f>'Account Information (INPUT)'!G81</f>
        <v>0</v>
      </c>
      <c r="H73" s="443">
        <f t="shared" si="3"/>
        <v>0</v>
      </c>
      <c r="I73" s="74"/>
    </row>
    <row r="74" spans="2:9" ht="15.75" customHeight="1">
      <c r="B74" s="475">
        <v>62</v>
      </c>
      <c r="C74" s="298"/>
      <c r="D74" s="206" t="s">
        <v>362</v>
      </c>
      <c r="E74" s="303"/>
      <c r="F74" s="408">
        <f>SUM(F66:F73)</f>
        <v>0</v>
      </c>
      <c r="G74" s="408">
        <f>SUM(G66:G73)</f>
        <v>0</v>
      </c>
      <c r="H74" s="408">
        <f>SUM(H66:H73)</f>
        <v>0</v>
      </c>
      <c r="I74" s="74"/>
    </row>
    <row r="75" spans="2:10" ht="15.75" customHeight="1" thickBot="1">
      <c r="B75" s="475">
        <v>63</v>
      </c>
      <c r="C75" s="298"/>
      <c r="D75" s="207" t="s">
        <v>361</v>
      </c>
      <c r="E75" s="303"/>
      <c r="F75" s="446">
        <f>SUM(F35+F50+F63+F74)</f>
        <v>0</v>
      </c>
      <c r="G75" s="446">
        <f>SUM(G35+G50+G63+G74)</f>
        <v>0</v>
      </c>
      <c r="H75" s="446">
        <f>SUM(H35+H50+H63+H74)</f>
        <v>0</v>
      </c>
      <c r="I75" s="74"/>
      <c r="J75" s="317"/>
    </row>
    <row r="76" spans="3:9" ht="15.75" customHeight="1" thickTop="1">
      <c r="C76" s="298"/>
      <c r="D76" s="207"/>
      <c r="E76" s="307"/>
      <c r="F76" s="304"/>
      <c r="G76" s="304"/>
      <c r="H76" s="304"/>
      <c r="I76" s="74"/>
    </row>
    <row r="77" spans="3:9" ht="15.75" customHeight="1">
      <c r="C77" s="716">
        <f>IF(F75&lt;&gt;F150,"** LAST YEARS - ASSETS total DOES NOT match LIABILITIES plus EQUITY **","")</f>
      </c>
      <c r="D77" s="716"/>
      <c r="E77" s="716"/>
      <c r="F77" s="716"/>
      <c r="G77" s="716"/>
      <c r="H77" s="716"/>
      <c r="I77" s="74"/>
    </row>
    <row r="78" spans="3:9" ht="15.75" customHeight="1">
      <c r="C78" s="716">
        <f>IF(G75&lt;&gt;G150,"** THIS YEARS - ASSETS total DOES NOT match LIABILITIES plus EQUITY **","")</f>
      </c>
      <c r="D78" s="716"/>
      <c r="E78" s="716"/>
      <c r="F78" s="716"/>
      <c r="G78" s="716"/>
      <c r="H78" s="716"/>
      <c r="I78" s="74"/>
    </row>
    <row r="79" spans="3:9" ht="15.75" customHeight="1">
      <c r="C79" s="298"/>
      <c r="D79" s="207"/>
      <c r="E79" s="307"/>
      <c r="F79" s="304"/>
      <c r="G79" s="304"/>
      <c r="H79" s="304"/>
      <c r="I79" s="74"/>
    </row>
    <row r="80" spans="3:9" ht="15.75" customHeight="1">
      <c r="C80" s="298"/>
      <c r="D80" s="207"/>
      <c r="E80" s="307"/>
      <c r="F80" s="304"/>
      <c r="G80" s="304"/>
      <c r="H80" s="304"/>
      <c r="I80" s="74"/>
    </row>
    <row r="81" spans="3:9" ht="15.75" customHeight="1">
      <c r="C81" s="298"/>
      <c r="D81" s="207"/>
      <c r="E81" s="307"/>
      <c r="F81" s="304"/>
      <c r="G81" s="304"/>
      <c r="H81" s="304"/>
      <c r="I81" s="74"/>
    </row>
    <row r="82" spans="2:10" s="49" customFormat="1" ht="15.75" customHeight="1">
      <c r="B82" s="294" t="str">
        <f>IF((Cover!$E$15=" "),LookUpData!$A$32,(LookUpData!$A$32&amp;"  "&amp;Cover!E$15))</f>
        <v>Annual Report of:  </v>
      </c>
      <c r="C82" s="298"/>
      <c r="D82" s="305"/>
      <c r="E82" s="307"/>
      <c r="F82" s="668" t="str">
        <f>IF((Cover!$G$26="Select a Year"),LookUpData!$A$33,(LookUpData!$A$34&amp;" "&amp;Cover!$G$26))</f>
        <v>For the period ending:</v>
      </c>
      <c r="G82" s="668"/>
      <c r="H82" s="668"/>
      <c r="I82" s="74"/>
      <c r="J82" s="296"/>
    </row>
    <row r="83" spans="2:10" s="51" customFormat="1" ht="15.75" customHeight="1">
      <c r="B83" s="681" t="s">
        <v>215</v>
      </c>
      <c r="C83" s="681"/>
      <c r="D83" s="681"/>
      <c r="E83" s="681"/>
      <c r="F83" s="681"/>
      <c r="G83" s="681"/>
      <c r="H83" s="681"/>
      <c r="I83" s="49"/>
      <c r="J83" s="49"/>
    </row>
    <row r="84" spans="2:8" s="51" customFormat="1" ht="15.75" customHeight="1">
      <c r="B84" s="713" t="s">
        <v>283</v>
      </c>
      <c r="C84" s="713"/>
      <c r="D84" s="713"/>
      <c r="E84" s="713"/>
      <c r="F84" s="713"/>
      <c r="G84" s="713"/>
      <c r="H84" s="713"/>
    </row>
    <row r="85" spans="1:8" s="51" customFormat="1" ht="15.75" customHeight="1" thickBot="1">
      <c r="A85" s="147"/>
      <c r="B85" s="106"/>
      <c r="D85" s="144" t="s">
        <v>207</v>
      </c>
      <c r="E85" s="144"/>
      <c r="F85" s="146" t="s">
        <v>206</v>
      </c>
      <c r="G85" s="146" t="s">
        <v>208</v>
      </c>
      <c r="H85" s="146" t="s">
        <v>209</v>
      </c>
    </row>
    <row r="86" spans="2:10" ht="48" customHeight="1" thickBot="1">
      <c r="B86" s="148" t="s">
        <v>205</v>
      </c>
      <c r="C86" s="682" t="s">
        <v>1</v>
      </c>
      <c r="D86" s="712"/>
      <c r="E86" s="148" t="s">
        <v>0</v>
      </c>
      <c r="F86" s="150" t="s">
        <v>536</v>
      </c>
      <c r="G86" s="469" t="s">
        <v>537</v>
      </c>
      <c r="H86" s="396" t="s">
        <v>212</v>
      </c>
      <c r="I86" s="51"/>
      <c r="J86" s="51"/>
    </row>
    <row r="87" spans="2:9" ht="15.75" customHeight="1">
      <c r="B87" s="297">
        <v>64</v>
      </c>
      <c r="C87" s="305"/>
      <c r="D87" s="308" t="s">
        <v>277</v>
      </c>
      <c r="E87" s="303"/>
      <c r="F87" s="443"/>
      <c r="G87" s="443"/>
      <c r="H87" s="443"/>
      <c r="I87" s="74"/>
    </row>
    <row r="88" spans="2:9" ht="15.75" customHeight="1">
      <c r="B88" s="297">
        <v>65</v>
      </c>
      <c r="C88" s="309" t="s">
        <v>271</v>
      </c>
      <c r="D88" s="298"/>
      <c r="E88" s="303"/>
      <c r="F88" s="443"/>
      <c r="G88" s="443"/>
      <c r="H88" s="443"/>
      <c r="I88" s="74"/>
    </row>
    <row r="89" spans="2:9" ht="15.75" customHeight="1">
      <c r="B89" s="297">
        <v>66</v>
      </c>
      <c r="C89" s="298" t="s">
        <v>45</v>
      </c>
      <c r="E89" s="303">
        <v>231</v>
      </c>
      <c r="F89" s="443">
        <f>'Account Information (INPUT)'!F105</f>
        <v>0</v>
      </c>
      <c r="G89" s="443">
        <f>'Account Information (INPUT)'!G105</f>
        <v>0</v>
      </c>
      <c r="H89" s="443">
        <f aca="true" t="shared" si="4" ref="H89:H99">(G89-F89)</f>
        <v>0</v>
      </c>
      <c r="I89" s="74"/>
    </row>
    <row r="90" spans="2:9" ht="15.75" customHeight="1">
      <c r="B90" s="297">
        <v>67</v>
      </c>
      <c r="C90" s="298" t="s">
        <v>280</v>
      </c>
      <c r="E90" s="303">
        <v>232</v>
      </c>
      <c r="F90" s="443">
        <f>'Account Information (INPUT)'!F106</f>
        <v>0</v>
      </c>
      <c r="G90" s="443">
        <f>'Account Information (INPUT)'!G106</f>
        <v>0</v>
      </c>
      <c r="H90" s="443">
        <f t="shared" si="4"/>
        <v>0</v>
      </c>
      <c r="I90" s="74"/>
    </row>
    <row r="91" spans="2:9" ht="15.75" customHeight="1">
      <c r="B91" s="475">
        <v>68</v>
      </c>
      <c r="C91" s="74" t="s">
        <v>443</v>
      </c>
      <c r="D91" s="165"/>
      <c r="E91" s="184">
        <v>233</v>
      </c>
      <c r="F91" s="443">
        <f>'Account Information (INPUT)'!F107</f>
        <v>0</v>
      </c>
      <c r="G91" s="443">
        <f>'Account Information (INPUT)'!G107</f>
        <v>0</v>
      </c>
      <c r="H91" s="443">
        <f>(G91-F91)</f>
        <v>0</v>
      </c>
      <c r="I91" s="74"/>
    </row>
    <row r="92" spans="2:9" ht="15.75" customHeight="1">
      <c r="B92" s="475">
        <v>69</v>
      </c>
      <c r="C92" s="321" t="s">
        <v>489</v>
      </c>
      <c r="E92" s="303">
        <v>234</v>
      </c>
      <c r="F92" s="443">
        <f>'Account Information (INPUT)'!F108</f>
        <v>0</v>
      </c>
      <c r="G92" s="443">
        <f>'Account Information (INPUT)'!G108</f>
        <v>0</v>
      </c>
      <c r="H92" s="443">
        <f>(G92-F92)</f>
        <v>0</v>
      </c>
      <c r="I92" s="74"/>
    </row>
    <row r="93" spans="2:9" ht="15.75" customHeight="1">
      <c r="B93" s="475">
        <v>70</v>
      </c>
      <c r="C93" s="298" t="s">
        <v>47</v>
      </c>
      <c r="E93" s="303">
        <v>235</v>
      </c>
      <c r="F93" s="443">
        <f>'Account Information (INPUT)'!F109</f>
        <v>0</v>
      </c>
      <c r="G93" s="443">
        <f>'Account Information (INPUT)'!G109</f>
        <v>0</v>
      </c>
      <c r="H93" s="443">
        <f t="shared" si="4"/>
        <v>0</v>
      </c>
      <c r="I93" s="74"/>
    </row>
    <row r="94" spans="2:9" ht="15.75" customHeight="1">
      <c r="B94" s="475">
        <v>71</v>
      </c>
      <c r="C94" s="305" t="s">
        <v>273</v>
      </c>
      <c r="E94" s="303">
        <v>236</v>
      </c>
      <c r="F94" s="443">
        <f>'Account Information (INPUT)'!F110</f>
        <v>0</v>
      </c>
      <c r="G94" s="443">
        <f>'Account Information (INPUT)'!G110</f>
        <v>0</v>
      </c>
      <c r="H94" s="443">
        <f t="shared" si="4"/>
        <v>0</v>
      </c>
      <c r="I94" s="74"/>
    </row>
    <row r="95" spans="2:9" ht="15.75" customHeight="1">
      <c r="B95" s="475">
        <v>72</v>
      </c>
      <c r="C95" s="298" t="s">
        <v>272</v>
      </c>
      <c r="E95" s="303">
        <v>237</v>
      </c>
      <c r="F95" s="443">
        <f>'Account Information (INPUT)'!F115</f>
        <v>0</v>
      </c>
      <c r="G95" s="477">
        <f>'Account Information (INPUT)'!G115</f>
        <v>0</v>
      </c>
      <c r="H95" s="443">
        <f t="shared" si="4"/>
        <v>0</v>
      </c>
      <c r="I95" s="74"/>
    </row>
    <row r="96" spans="2:9" s="474" customFormat="1" ht="15.75" customHeight="1">
      <c r="B96" s="475">
        <v>73</v>
      </c>
      <c r="C96" s="508" t="s">
        <v>576</v>
      </c>
      <c r="D96" s="505"/>
      <c r="E96" s="507">
        <v>238</v>
      </c>
      <c r="F96" s="477">
        <f>'Account Information (INPUT)'!F118</f>
        <v>0</v>
      </c>
      <c r="G96" s="477">
        <f>'Account Information (INPUT)'!G118</f>
        <v>0</v>
      </c>
      <c r="H96" s="477">
        <f t="shared" si="4"/>
        <v>0</v>
      </c>
      <c r="I96" s="502"/>
    </row>
    <row r="97" spans="2:9" s="474" customFormat="1" ht="15.75" customHeight="1">
      <c r="B97" s="475">
        <v>74</v>
      </c>
      <c r="C97" s="508" t="s">
        <v>577</v>
      </c>
      <c r="D97" s="505"/>
      <c r="E97" s="507">
        <v>239</v>
      </c>
      <c r="F97" s="477">
        <f>'Account Information (INPUT)'!F119</f>
        <v>0</v>
      </c>
      <c r="G97" s="477">
        <f>'Account Information (INPUT)'!G119</f>
        <v>0</v>
      </c>
      <c r="H97" s="477">
        <f t="shared" si="4"/>
        <v>0</v>
      </c>
      <c r="I97" s="502"/>
    </row>
    <row r="98" spans="2:9" s="474" customFormat="1" ht="15.75" customHeight="1">
      <c r="B98" s="475">
        <v>75</v>
      </c>
      <c r="C98" s="508" t="s">
        <v>578</v>
      </c>
      <c r="D98" s="505"/>
      <c r="E98" s="507">
        <v>240</v>
      </c>
      <c r="F98" s="477">
        <f>'Account Information (INPUT)'!F120</f>
        <v>0</v>
      </c>
      <c r="G98" s="477">
        <f>'Account Information (INPUT)'!G120</f>
        <v>0</v>
      </c>
      <c r="H98" s="477">
        <f t="shared" si="4"/>
        <v>0</v>
      </c>
      <c r="I98" s="502"/>
    </row>
    <row r="99" spans="2:9" ht="15.75" customHeight="1">
      <c r="B99" s="475">
        <v>76</v>
      </c>
      <c r="C99" s="296" t="s">
        <v>56</v>
      </c>
      <c r="E99" s="303">
        <v>241</v>
      </c>
      <c r="F99" s="443">
        <f>'Account Information (INPUT)'!F121</f>
        <v>0</v>
      </c>
      <c r="G99" s="443">
        <f>'Account Information (INPUT)'!G121</f>
        <v>0</v>
      </c>
      <c r="H99" s="443">
        <f t="shared" si="4"/>
        <v>0</v>
      </c>
      <c r="I99" s="74"/>
    </row>
    <row r="100" spans="2:9" ht="15.75" customHeight="1">
      <c r="B100" s="475">
        <v>77</v>
      </c>
      <c r="C100" s="298"/>
      <c r="D100" s="206" t="s">
        <v>350</v>
      </c>
      <c r="E100" s="303"/>
      <c r="F100" s="408">
        <f>SUM(F89:F99)</f>
        <v>0</v>
      </c>
      <c r="G100" s="408">
        <f>SUM(G89:G99)</f>
        <v>0</v>
      </c>
      <c r="H100" s="408">
        <f>SUM(H89:H99)</f>
        <v>0</v>
      </c>
      <c r="I100" s="74"/>
    </row>
    <row r="101" spans="2:9" ht="15.75" customHeight="1">
      <c r="B101" s="475">
        <v>78</v>
      </c>
      <c r="C101" s="298"/>
      <c r="D101" s="305"/>
      <c r="E101" s="303"/>
      <c r="F101" s="443"/>
      <c r="G101" s="443"/>
      <c r="H101" s="443"/>
      <c r="I101" s="74"/>
    </row>
    <row r="102" spans="2:9" ht="15.75" customHeight="1">
      <c r="B102" s="475">
        <v>79</v>
      </c>
      <c r="C102" s="309" t="s">
        <v>278</v>
      </c>
      <c r="D102" s="310"/>
      <c r="E102" s="303"/>
      <c r="F102" s="443"/>
      <c r="G102" s="443"/>
      <c r="H102" s="443"/>
      <c r="I102" s="74"/>
    </row>
    <row r="103" spans="2:9" s="474" customFormat="1" ht="15.75" customHeight="1">
      <c r="B103" s="475">
        <v>80</v>
      </c>
      <c r="C103" s="511" t="s">
        <v>573</v>
      </c>
      <c r="D103" s="512"/>
      <c r="E103" s="510">
        <v>221</v>
      </c>
      <c r="F103" s="477">
        <f>'Account Information (INPUT)'!F101</f>
        <v>0</v>
      </c>
      <c r="G103" s="477">
        <f>'Account Information (INPUT)'!G101</f>
        <v>0</v>
      </c>
      <c r="H103" s="477">
        <f>(G103-F103)</f>
        <v>0</v>
      </c>
      <c r="I103" s="506"/>
    </row>
    <row r="104" spans="2:9" s="474" customFormat="1" ht="15.75" customHeight="1">
      <c r="B104" s="475">
        <v>81</v>
      </c>
      <c r="C104" s="511" t="s">
        <v>574</v>
      </c>
      <c r="D104" s="512"/>
      <c r="E104" s="510">
        <v>222</v>
      </c>
      <c r="F104" s="477">
        <f>'Account Information (INPUT)'!F102</f>
        <v>0</v>
      </c>
      <c r="G104" s="477">
        <f>'Account Information (INPUT)'!G102</f>
        <v>0</v>
      </c>
      <c r="H104" s="477">
        <f>(G104-F104)</f>
        <v>0</v>
      </c>
      <c r="I104" s="506"/>
    </row>
    <row r="105" spans="2:9" s="474" customFormat="1" ht="15.75" customHeight="1">
      <c r="B105" s="475">
        <v>82</v>
      </c>
      <c r="C105" s="511" t="s">
        <v>575</v>
      </c>
      <c r="D105" s="512"/>
      <c r="E105" s="510">
        <v>223</v>
      </c>
      <c r="F105" s="477">
        <f>'Account Information (INPUT)'!F103</f>
        <v>0</v>
      </c>
      <c r="G105" s="477">
        <f>'Account Information (INPUT)'!G103</f>
        <v>0</v>
      </c>
      <c r="H105" s="477">
        <f>(G105-F105)</f>
        <v>0</v>
      </c>
      <c r="I105" s="506"/>
    </row>
    <row r="106" spans="2:9" ht="15.75" customHeight="1">
      <c r="B106" s="475">
        <v>83</v>
      </c>
      <c r="C106" s="298" t="s">
        <v>281</v>
      </c>
      <c r="E106" s="303">
        <v>224</v>
      </c>
      <c r="F106" s="443">
        <f>'Account Information (INPUT)'!F104</f>
        <v>0</v>
      </c>
      <c r="G106" s="443">
        <f>'Account Information (INPUT)'!G104</f>
        <v>0</v>
      </c>
      <c r="H106" s="443">
        <f>(G106-F106)</f>
        <v>0</v>
      </c>
      <c r="I106" s="74"/>
    </row>
    <row r="107" spans="2:9" ht="15.75" customHeight="1">
      <c r="B107" s="475">
        <v>84</v>
      </c>
      <c r="C107" s="305"/>
      <c r="D107" s="206" t="s">
        <v>351</v>
      </c>
      <c r="E107" s="303"/>
      <c r="F107" s="408">
        <f>SUM(F103:F106)</f>
        <v>0</v>
      </c>
      <c r="G107" s="408">
        <f>SUM(G103:G106)</f>
        <v>0</v>
      </c>
      <c r="H107" s="408">
        <f>SUM(H103:H106)</f>
        <v>0</v>
      </c>
      <c r="I107" s="74"/>
    </row>
    <row r="108" spans="2:9" ht="15.75" customHeight="1">
      <c r="B108" s="475">
        <v>85</v>
      </c>
      <c r="C108" s="305"/>
      <c r="D108" s="206"/>
      <c r="E108" s="303"/>
      <c r="F108" s="443"/>
      <c r="G108" s="443"/>
      <c r="H108" s="443"/>
      <c r="I108" s="74"/>
    </row>
    <row r="109" spans="2:9" ht="15.75" customHeight="1">
      <c r="B109" s="475">
        <v>86</v>
      </c>
      <c r="C109" s="311" t="s">
        <v>285</v>
      </c>
      <c r="D109" s="74"/>
      <c r="E109" s="303"/>
      <c r="F109" s="443"/>
      <c r="G109" s="443"/>
      <c r="H109" s="443"/>
      <c r="I109" s="74"/>
    </row>
    <row r="110" spans="2:9" s="474" customFormat="1" ht="15.75" customHeight="1">
      <c r="B110" s="475">
        <v>87</v>
      </c>
      <c r="C110" s="516" t="s">
        <v>579</v>
      </c>
      <c r="D110" s="514"/>
      <c r="E110" s="515">
        <v>251</v>
      </c>
      <c r="F110" s="477">
        <f>'Account Information (INPUT)'!F122</f>
        <v>0</v>
      </c>
      <c r="G110" s="477">
        <f>'Account Information (INPUT)'!G122</f>
        <v>0</v>
      </c>
      <c r="H110" s="477">
        <f>(G110-F110)</f>
        <v>0</v>
      </c>
      <c r="I110" s="509"/>
    </row>
    <row r="111" spans="2:9" ht="15.75" customHeight="1">
      <c r="B111" s="475">
        <v>88</v>
      </c>
      <c r="C111" s="74" t="s">
        <v>58</v>
      </c>
      <c r="D111" s="147"/>
      <c r="E111" s="303">
        <v>252</v>
      </c>
      <c r="F111" s="443">
        <f>'Account Information (INPUT)'!F123</f>
        <v>0</v>
      </c>
      <c r="G111" s="443">
        <f>'Account Information (INPUT)'!G123</f>
        <v>0</v>
      </c>
      <c r="H111" s="443">
        <f>(G111-F111)</f>
        <v>0</v>
      </c>
      <c r="I111" s="74"/>
    </row>
    <row r="112" spans="2:9" ht="15.75" customHeight="1">
      <c r="B112" s="475">
        <v>89</v>
      </c>
      <c r="C112" s="74" t="s">
        <v>59</v>
      </c>
      <c r="D112" s="147"/>
      <c r="E112" s="303">
        <v>253</v>
      </c>
      <c r="F112" s="443">
        <f>'Account Information (INPUT)'!F124</f>
        <v>0</v>
      </c>
      <c r="G112" s="443">
        <f>'Account Information (INPUT)'!G124</f>
        <v>0</v>
      </c>
      <c r="H112" s="443">
        <f>(G112-F112)</f>
        <v>0</v>
      </c>
      <c r="I112" s="74"/>
    </row>
    <row r="113" spans="2:9" ht="15.75" customHeight="1">
      <c r="B113" s="475">
        <v>90</v>
      </c>
      <c r="C113" s="74" t="s">
        <v>62</v>
      </c>
      <c r="D113" s="147"/>
      <c r="E113" s="303">
        <v>255</v>
      </c>
      <c r="F113" s="443">
        <f>'Account Information (INPUT)'!F127</f>
        <v>0</v>
      </c>
      <c r="G113" s="443">
        <f>'Account Information (INPUT)'!G127</f>
        <v>0</v>
      </c>
      <c r="H113" s="443">
        <f>(G113-F113)</f>
        <v>0</v>
      </c>
      <c r="I113" s="74"/>
    </row>
    <row r="114" spans="2:9" ht="15.75" customHeight="1">
      <c r="B114" s="475">
        <v>91</v>
      </c>
      <c r="C114" s="74"/>
      <c r="D114" s="312" t="s">
        <v>352</v>
      </c>
      <c r="E114" s="303"/>
      <c r="F114" s="408">
        <f>SUM(F110:F113)</f>
        <v>0</v>
      </c>
      <c r="G114" s="408">
        <f>SUM(G110:G113)</f>
        <v>0</v>
      </c>
      <c r="H114" s="408">
        <f>SUM(H110:H113)</f>
        <v>0</v>
      </c>
      <c r="I114" s="74"/>
    </row>
    <row r="115" spans="2:9" ht="15.75" customHeight="1">
      <c r="B115" s="475">
        <v>92</v>
      </c>
      <c r="C115" s="305"/>
      <c r="D115" s="305"/>
      <c r="E115" s="303"/>
      <c r="F115" s="443"/>
      <c r="G115" s="443"/>
      <c r="H115" s="443"/>
      <c r="I115" s="74"/>
    </row>
    <row r="116" spans="2:9" ht="15.75" customHeight="1">
      <c r="B116" s="475">
        <v>93</v>
      </c>
      <c r="C116" s="313" t="s">
        <v>286</v>
      </c>
      <c r="D116" s="314"/>
      <c r="E116" s="303"/>
      <c r="F116" s="443"/>
      <c r="G116" s="443"/>
      <c r="H116" s="443"/>
      <c r="I116" s="74"/>
    </row>
    <row r="117" spans="2:9" s="474" customFormat="1" ht="15.75" customHeight="1">
      <c r="B117" s="475">
        <v>94</v>
      </c>
      <c r="C117" s="519" t="s">
        <v>580</v>
      </c>
      <c r="D117" s="520"/>
      <c r="E117" s="518">
        <v>261</v>
      </c>
      <c r="F117" s="477">
        <f>'Account Information (INPUT)'!F130</f>
        <v>0</v>
      </c>
      <c r="G117" s="477">
        <f>'Account Information (INPUT)'!G130</f>
        <v>0</v>
      </c>
      <c r="H117" s="477">
        <f>(G117-F117)</f>
        <v>0</v>
      </c>
      <c r="I117" s="513"/>
    </row>
    <row r="118" spans="2:9" s="474" customFormat="1" ht="15.75" customHeight="1">
      <c r="B118" s="475">
        <v>95</v>
      </c>
      <c r="C118" s="519" t="s">
        <v>581</v>
      </c>
      <c r="D118" s="520"/>
      <c r="E118" s="518">
        <v>262</v>
      </c>
      <c r="F118" s="477">
        <f>'Account Information (INPUT)'!F131</f>
        <v>0</v>
      </c>
      <c r="G118" s="477">
        <f>'Account Information (INPUT)'!G131</f>
        <v>0</v>
      </c>
      <c r="H118" s="477">
        <f>(G118-F118)</f>
        <v>0</v>
      </c>
      <c r="I118" s="513"/>
    </row>
    <row r="119" spans="2:9" s="474" customFormat="1" ht="15.75" customHeight="1">
      <c r="B119" s="475">
        <v>96</v>
      </c>
      <c r="C119" s="519" t="s">
        <v>582</v>
      </c>
      <c r="D119" s="520"/>
      <c r="E119" s="518">
        <v>263</v>
      </c>
      <c r="F119" s="477">
        <f>'Account Information (INPUT)'!F132</f>
        <v>0</v>
      </c>
      <c r="G119" s="477">
        <f>'Account Information (INPUT)'!G132</f>
        <v>0</v>
      </c>
      <c r="H119" s="477">
        <f>(G119-F119)</f>
        <v>0</v>
      </c>
      <c r="I119" s="513"/>
    </row>
    <row r="120" spans="2:9" ht="15.75" customHeight="1">
      <c r="B120" s="475">
        <v>97</v>
      </c>
      <c r="C120" s="74" t="s">
        <v>63</v>
      </c>
      <c r="D120" s="74"/>
      <c r="E120" s="303">
        <v>265</v>
      </c>
      <c r="F120" s="443">
        <f>'Account Information (INPUT)'!F133</f>
        <v>0</v>
      </c>
      <c r="G120" s="443">
        <f>'Account Information (INPUT)'!G133</f>
        <v>0</v>
      </c>
      <c r="H120" s="443">
        <f>(G120-F120)</f>
        <v>0</v>
      </c>
      <c r="I120" s="74"/>
    </row>
    <row r="121" spans="2:9" ht="15.75" customHeight="1">
      <c r="B121" s="475">
        <v>98</v>
      </c>
      <c r="C121" s="74"/>
      <c r="D121" s="206" t="s">
        <v>353</v>
      </c>
      <c r="E121" s="303"/>
      <c r="F121" s="408">
        <f>SUM(F117:F120)</f>
        <v>0</v>
      </c>
      <c r="G121" s="408">
        <f>SUM(G117:G120)</f>
        <v>0</v>
      </c>
      <c r="H121" s="408">
        <f>SUM(H117:H120)</f>
        <v>0</v>
      </c>
      <c r="I121" s="74"/>
    </row>
    <row r="122" spans="2:17" ht="15.75" customHeight="1">
      <c r="B122" s="475">
        <v>99</v>
      </c>
      <c r="C122" s="74"/>
      <c r="D122" s="74"/>
      <c r="E122" s="303"/>
      <c r="F122" s="443"/>
      <c r="G122" s="443"/>
      <c r="H122" s="443"/>
      <c r="I122" s="74"/>
      <c r="K122" s="74"/>
      <c r="L122" s="74"/>
      <c r="M122" s="74"/>
      <c r="N122" s="74"/>
      <c r="O122" s="74"/>
      <c r="P122" s="74"/>
      <c r="Q122" s="74"/>
    </row>
    <row r="123" spans="2:17" ht="15.75" customHeight="1">
      <c r="B123" s="475">
        <v>100</v>
      </c>
      <c r="C123" s="205" t="s">
        <v>287</v>
      </c>
      <c r="D123" s="74"/>
      <c r="E123" s="303"/>
      <c r="F123" s="443"/>
      <c r="G123" s="443"/>
      <c r="H123" s="443"/>
      <c r="I123" s="74"/>
      <c r="K123" s="205"/>
      <c r="L123" s="74"/>
      <c r="M123" s="307"/>
      <c r="N123" s="304"/>
      <c r="O123" s="304"/>
      <c r="P123" s="304"/>
      <c r="Q123" s="74"/>
    </row>
    <row r="124" spans="2:17" ht="15.75" customHeight="1">
      <c r="B124" s="475">
        <v>101</v>
      </c>
      <c r="C124" s="198" t="s">
        <v>65</v>
      </c>
      <c r="D124" s="74"/>
      <c r="E124" s="303">
        <v>281</v>
      </c>
      <c r="F124" s="443">
        <f>'Account Information (INPUT)'!F136</f>
        <v>0</v>
      </c>
      <c r="G124" s="443">
        <f>'Account Information (INPUT)'!G136</f>
        <v>0</v>
      </c>
      <c r="H124" s="443">
        <f>(G124-F124)</f>
        <v>0</v>
      </c>
      <c r="I124" s="74"/>
      <c r="K124" s="198"/>
      <c r="L124" s="74"/>
      <c r="M124" s="307"/>
      <c r="N124" s="304"/>
      <c r="O124" s="304"/>
      <c r="P124" s="304"/>
      <c r="Q124" s="74"/>
    </row>
    <row r="125" spans="2:17" ht="15.75" customHeight="1">
      <c r="B125" s="475">
        <v>102</v>
      </c>
      <c r="C125" s="198" t="s">
        <v>66</v>
      </c>
      <c r="D125" s="76"/>
      <c r="E125" s="303">
        <v>282</v>
      </c>
      <c r="F125" s="443">
        <f>'Account Information (INPUT)'!F137</f>
        <v>0</v>
      </c>
      <c r="G125" s="443">
        <f>'Account Information (INPUT)'!G137</f>
        <v>0</v>
      </c>
      <c r="H125" s="443">
        <f>(G125-F125)</f>
        <v>0</v>
      </c>
      <c r="I125" s="74"/>
      <c r="K125" s="74"/>
      <c r="L125" s="315"/>
      <c r="M125" s="307"/>
      <c r="N125" s="304"/>
      <c r="O125" s="304"/>
      <c r="P125" s="304"/>
      <c r="Q125" s="74"/>
    </row>
    <row r="126" spans="2:17" ht="15.75" customHeight="1">
      <c r="B126" s="475">
        <v>103</v>
      </c>
      <c r="C126" s="198" t="s">
        <v>67</v>
      </c>
      <c r="D126" s="306"/>
      <c r="E126" s="303">
        <v>283</v>
      </c>
      <c r="F126" s="443">
        <f>'Account Information (INPUT)'!F138</f>
        <v>0</v>
      </c>
      <c r="G126" s="443">
        <f>'Account Information (INPUT)'!G138</f>
        <v>0</v>
      </c>
      <c r="H126" s="443">
        <f>(G126-F126)</f>
        <v>0</v>
      </c>
      <c r="I126" s="74"/>
      <c r="K126" s="198"/>
      <c r="L126" s="206"/>
      <c r="M126" s="307"/>
      <c r="N126" s="304"/>
      <c r="O126" s="304"/>
      <c r="P126" s="304"/>
      <c r="Q126" s="74"/>
    </row>
    <row r="127" spans="2:17" ht="15.75" customHeight="1">
      <c r="B127" s="475">
        <v>104</v>
      </c>
      <c r="C127" s="198"/>
      <c r="D127" s="206" t="s">
        <v>354</v>
      </c>
      <c r="E127" s="303"/>
      <c r="F127" s="408">
        <f>SUM(F124:F126)</f>
        <v>0</v>
      </c>
      <c r="G127" s="408">
        <f>SUM(G124:G126)</f>
        <v>0</v>
      </c>
      <c r="H127" s="408">
        <f>SUM(H124:H126)</f>
        <v>0</v>
      </c>
      <c r="I127" s="74"/>
      <c r="K127" s="74"/>
      <c r="L127" s="74"/>
      <c r="M127" s="74"/>
      <c r="N127" s="74"/>
      <c r="O127" s="74"/>
      <c r="P127" s="74"/>
      <c r="Q127" s="74"/>
    </row>
    <row r="128" spans="2:17" ht="15.75" customHeight="1" thickBot="1">
      <c r="B128" s="475">
        <v>105</v>
      </c>
      <c r="D128" s="207" t="s">
        <v>355</v>
      </c>
      <c r="E128" s="303"/>
      <c r="F128" s="447">
        <f>SUM(F100+F107+F114+F121+F127)</f>
        <v>0</v>
      </c>
      <c r="G128" s="447">
        <f>SUM(G100+G107+G114+G121+G127)</f>
        <v>0</v>
      </c>
      <c r="H128" s="447">
        <f>SUM(H100+H107+H114+H121+H127)</f>
        <v>0</v>
      </c>
      <c r="I128" s="74"/>
      <c r="K128" s="74"/>
      <c r="L128" s="74"/>
      <c r="M128" s="74"/>
      <c r="N128" s="74"/>
      <c r="O128" s="74"/>
      <c r="P128" s="74"/>
      <c r="Q128" s="74"/>
    </row>
    <row r="129" spans="2:9" ht="15.75" customHeight="1" thickTop="1">
      <c r="B129" s="475">
        <v>106</v>
      </c>
      <c r="C129" s="198"/>
      <c r="D129" s="74"/>
      <c r="E129" s="303"/>
      <c r="F129" s="443"/>
      <c r="G129" s="443"/>
      <c r="H129" s="443"/>
      <c r="I129" s="74"/>
    </row>
    <row r="130" spans="2:9" ht="15.75" customHeight="1">
      <c r="B130" s="475">
        <v>107</v>
      </c>
      <c r="C130" s="198"/>
      <c r="D130" s="76"/>
      <c r="E130" s="303"/>
      <c r="F130" s="443"/>
      <c r="G130" s="443"/>
      <c r="H130" s="443"/>
      <c r="I130" s="74"/>
    </row>
    <row r="131" spans="2:9" ht="15.75" customHeight="1">
      <c r="B131" s="475">
        <v>108</v>
      </c>
      <c r="C131" s="305"/>
      <c r="D131" s="308" t="s">
        <v>274</v>
      </c>
      <c r="E131" s="303"/>
      <c r="F131" s="443"/>
      <c r="G131" s="443"/>
      <c r="H131" s="443"/>
      <c r="I131" s="74"/>
    </row>
    <row r="132" spans="2:9" ht="15.75" customHeight="1">
      <c r="B132" s="475">
        <v>109</v>
      </c>
      <c r="C132" s="309" t="s">
        <v>275</v>
      </c>
      <c r="D132" s="305"/>
      <c r="E132" s="303"/>
      <c r="F132" s="443"/>
      <c r="G132" s="443"/>
      <c r="H132" s="443"/>
      <c r="I132" s="74"/>
    </row>
    <row r="133" spans="2:9" ht="15.75" customHeight="1">
      <c r="B133" s="475">
        <v>110</v>
      </c>
      <c r="C133" s="157" t="s">
        <v>68</v>
      </c>
      <c r="E133" s="303">
        <v>201</v>
      </c>
      <c r="F133" s="443">
        <f>'Account Information (INPUT)'!F85</f>
        <v>0</v>
      </c>
      <c r="G133" s="477">
        <f>'Account Information (INPUT)'!G85</f>
        <v>0</v>
      </c>
      <c r="H133" s="443">
        <f>(G133-F133)</f>
        <v>0</v>
      </c>
      <c r="I133" s="74"/>
    </row>
    <row r="134" spans="2:9" s="474" customFormat="1" ht="15.75" customHeight="1">
      <c r="B134" s="475">
        <v>111</v>
      </c>
      <c r="C134" s="524" t="s">
        <v>562</v>
      </c>
      <c r="D134" s="521"/>
      <c r="E134" s="523">
        <v>202</v>
      </c>
      <c r="F134" s="477">
        <f>'Account Information (INPUT)'!F86</f>
        <v>0</v>
      </c>
      <c r="G134" s="477">
        <f>'Account Information (INPUT)'!G86</f>
        <v>0</v>
      </c>
      <c r="H134" s="477">
        <f aca="true" t="shared" si="5" ref="H134:H148">(G134-F134)</f>
        <v>0</v>
      </c>
      <c r="I134" s="517"/>
    </row>
    <row r="135" spans="2:9" s="474" customFormat="1" ht="15.75" customHeight="1">
      <c r="B135" s="475">
        <v>112</v>
      </c>
      <c r="C135" s="524" t="s">
        <v>563</v>
      </c>
      <c r="D135" s="521"/>
      <c r="E135" s="523">
        <v>203</v>
      </c>
      <c r="F135" s="477">
        <f>'Account Information (INPUT)'!F87</f>
        <v>0</v>
      </c>
      <c r="G135" s="477">
        <f>'Account Information (INPUT)'!G87</f>
        <v>0</v>
      </c>
      <c r="H135" s="477">
        <f t="shared" si="5"/>
        <v>0</v>
      </c>
      <c r="I135" s="517"/>
    </row>
    <row r="136" spans="2:9" ht="15.75" customHeight="1">
      <c r="B136" s="475">
        <v>113</v>
      </c>
      <c r="C136" s="157" t="s">
        <v>69</v>
      </c>
      <c r="E136" s="303">
        <v>204</v>
      </c>
      <c r="F136" s="443">
        <f>'Account Information (INPUT)'!F88</f>
        <v>0</v>
      </c>
      <c r="G136" s="477">
        <f>'Account Information (INPUT)'!G88</f>
        <v>0</v>
      </c>
      <c r="H136" s="477">
        <f t="shared" si="5"/>
        <v>0</v>
      </c>
      <c r="I136" s="74"/>
    </row>
    <row r="137" spans="2:9" s="474" customFormat="1" ht="15.75" customHeight="1">
      <c r="B137" s="475">
        <v>114</v>
      </c>
      <c r="C137" s="528" t="s">
        <v>564</v>
      </c>
      <c r="D137" s="525"/>
      <c r="E137" s="527">
        <v>205</v>
      </c>
      <c r="F137" s="477">
        <f>'Account Information (INPUT)'!F89</f>
        <v>0</v>
      </c>
      <c r="G137" s="477">
        <f>'Account Information (INPUT)'!G89</f>
        <v>0</v>
      </c>
      <c r="H137" s="477">
        <f t="shared" si="5"/>
        <v>0</v>
      </c>
      <c r="I137" s="522"/>
    </row>
    <row r="138" spans="2:9" s="474" customFormat="1" ht="15.75" customHeight="1">
      <c r="B138" s="475">
        <v>115</v>
      </c>
      <c r="C138" s="528" t="s">
        <v>565</v>
      </c>
      <c r="D138" s="525"/>
      <c r="E138" s="527">
        <v>206</v>
      </c>
      <c r="F138" s="477">
        <f>'Account Information (INPUT)'!F90</f>
        <v>0</v>
      </c>
      <c r="G138" s="477">
        <f>'Account Information (INPUT)'!G90</f>
        <v>0</v>
      </c>
      <c r="H138" s="477">
        <f t="shared" si="5"/>
        <v>0</v>
      </c>
      <c r="I138" s="522"/>
    </row>
    <row r="139" spans="2:9" s="474" customFormat="1" ht="15.75" customHeight="1">
      <c r="B139" s="475">
        <v>116</v>
      </c>
      <c r="C139" s="528" t="s">
        <v>566</v>
      </c>
      <c r="D139" s="525"/>
      <c r="E139" s="527">
        <v>207</v>
      </c>
      <c r="F139" s="477">
        <f>'Account Information (INPUT)'!F91</f>
        <v>0</v>
      </c>
      <c r="G139" s="477">
        <f>'Account Information (INPUT)'!G91</f>
        <v>0</v>
      </c>
      <c r="H139" s="477">
        <f t="shared" si="5"/>
        <v>0</v>
      </c>
      <c r="I139" s="522"/>
    </row>
    <row r="140" spans="2:9" s="474" customFormat="1" ht="15.75" customHeight="1">
      <c r="B140" s="475">
        <v>117</v>
      </c>
      <c r="C140" s="528" t="s">
        <v>567</v>
      </c>
      <c r="D140" s="525"/>
      <c r="E140" s="527">
        <v>209</v>
      </c>
      <c r="F140" s="477">
        <f>'Account Information (INPUT)'!F92</f>
        <v>0</v>
      </c>
      <c r="G140" s="477">
        <f>'Account Information (INPUT)'!G92</f>
        <v>0</v>
      </c>
      <c r="H140" s="477">
        <f t="shared" si="5"/>
        <v>0</v>
      </c>
      <c r="I140" s="522"/>
    </row>
    <row r="141" spans="2:9" s="474" customFormat="1" ht="15.75" customHeight="1">
      <c r="B141" s="475">
        <v>118</v>
      </c>
      <c r="C141" s="528" t="s">
        <v>568</v>
      </c>
      <c r="D141" s="525"/>
      <c r="E141" s="527">
        <v>210</v>
      </c>
      <c r="F141" s="477">
        <f>'Account Information (INPUT)'!F93</f>
        <v>0</v>
      </c>
      <c r="G141" s="477">
        <f>'Account Information (INPUT)'!G93</f>
        <v>0</v>
      </c>
      <c r="H141" s="477">
        <f t="shared" si="5"/>
        <v>0</v>
      </c>
      <c r="I141" s="522"/>
    </row>
    <row r="142" spans="2:9" ht="15.75" customHeight="1">
      <c r="B142" s="475">
        <v>119</v>
      </c>
      <c r="C142" s="157" t="s">
        <v>70</v>
      </c>
      <c r="E142" s="303">
        <v>211</v>
      </c>
      <c r="F142" s="443">
        <f>'Account Information (INPUT)'!F94</f>
        <v>0</v>
      </c>
      <c r="G142" s="477">
        <f>'Account Information (INPUT)'!G94</f>
        <v>0</v>
      </c>
      <c r="H142" s="477">
        <f t="shared" si="5"/>
        <v>0</v>
      </c>
      <c r="I142" s="74"/>
    </row>
    <row r="143" spans="2:9" s="474" customFormat="1" ht="15.75" customHeight="1">
      <c r="B143" s="475">
        <v>120</v>
      </c>
      <c r="C143" s="532" t="s">
        <v>569</v>
      </c>
      <c r="D143" s="529"/>
      <c r="E143" s="531">
        <v>212</v>
      </c>
      <c r="F143" s="477">
        <f>'Account Information (INPUT)'!F95</f>
        <v>0</v>
      </c>
      <c r="G143" s="477">
        <f>'Account Information (INPUT)'!G95</f>
        <v>0</v>
      </c>
      <c r="H143" s="477">
        <f t="shared" si="5"/>
        <v>0</v>
      </c>
      <c r="I143" s="526"/>
    </row>
    <row r="144" spans="2:9" s="474" customFormat="1" ht="15.75" customHeight="1">
      <c r="B144" s="475">
        <v>121</v>
      </c>
      <c r="C144" s="532" t="s">
        <v>570</v>
      </c>
      <c r="D144" s="529"/>
      <c r="E144" s="531">
        <v>213</v>
      </c>
      <c r="F144" s="477">
        <f>'Account Information (INPUT)'!F96</f>
        <v>0</v>
      </c>
      <c r="G144" s="477">
        <f>'Account Information (INPUT)'!G96</f>
        <v>0</v>
      </c>
      <c r="H144" s="477">
        <f t="shared" si="5"/>
        <v>0</v>
      </c>
      <c r="I144" s="526"/>
    </row>
    <row r="145" spans="2:9" s="474" customFormat="1" ht="15.75" customHeight="1">
      <c r="B145" s="475">
        <v>122</v>
      </c>
      <c r="C145" s="532" t="s">
        <v>571</v>
      </c>
      <c r="D145" s="529"/>
      <c r="E145" s="531">
        <v>214</v>
      </c>
      <c r="F145" s="477">
        <f>'Account Information (INPUT)'!F97</f>
        <v>0</v>
      </c>
      <c r="G145" s="477">
        <f>'Account Information (INPUT)'!G97</f>
        <v>0</v>
      </c>
      <c r="H145" s="477">
        <f t="shared" si="5"/>
        <v>0</v>
      </c>
      <c r="I145" s="526"/>
    </row>
    <row r="146" spans="2:9" ht="15.75" customHeight="1">
      <c r="B146" s="475">
        <v>123</v>
      </c>
      <c r="C146" s="157" t="s">
        <v>245</v>
      </c>
      <c r="E146" s="303">
        <v>215</v>
      </c>
      <c r="F146" s="443">
        <f>'Account Information (INPUT)'!F98</f>
        <v>0</v>
      </c>
      <c r="G146" s="477">
        <f>'Account Information (INPUT)'!G98</f>
        <v>0</v>
      </c>
      <c r="H146" s="477">
        <f t="shared" si="5"/>
        <v>0</v>
      </c>
      <c r="I146" s="74"/>
    </row>
    <row r="147" spans="2:9" s="474" customFormat="1" ht="15.75" customHeight="1">
      <c r="B147" s="475">
        <v>124</v>
      </c>
      <c r="C147" s="536" t="s">
        <v>572</v>
      </c>
      <c r="D147" s="533"/>
      <c r="E147" s="535">
        <v>216</v>
      </c>
      <c r="F147" s="477">
        <f>'Account Information (INPUT)'!F99</f>
        <v>0</v>
      </c>
      <c r="G147" s="477">
        <f>'Account Information (INPUT)'!G99</f>
        <v>0</v>
      </c>
      <c r="H147" s="477">
        <f t="shared" si="5"/>
        <v>0</v>
      </c>
      <c r="I147" s="530"/>
    </row>
    <row r="148" spans="2:9" ht="15.75" customHeight="1">
      <c r="B148" s="475">
        <v>125</v>
      </c>
      <c r="C148" s="157" t="s">
        <v>246</v>
      </c>
      <c r="E148" s="303">
        <v>218</v>
      </c>
      <c r="F148" s="443">
        <f>'Account Information (INPUT)'!F100</f>
        <v>0</v>
      </c>
      <c r="G148" s="477">
        <f>'Account Information (INPUT)'!G100</f>
        <v>0</v>
      </c>
      <c r="H148" s="477">
        <f t="shared" si="5"/>
        <v>0</v>
      </c>
      <c r="I148" s="74"/>
    </row>
    <row r="149" spans="2:9" ht="15.75" customHeight="1">
      <c r="B149" s="475">
        <v>126</v>
      </c>
      <c r="C149" s="157"/>
      <c r="D149" s="206" t="s">
        <v>356</v>
      </c>
      <c r="E149" s="303"/>
      <c r="F149" s="408">
        <f>SUM(F133:F148)</f>
        <v>0</v>
      </c>
      <c r="G149" s="408">
        <f>SUM(G133:G148)</f>
        <v>0</v>
      </c>
      <c r="H149" s="408">
        <f>SUM(H133:H148)</f>
        <v>0</v>
      </c>
      <c r="I149" s="74"/>
    </row>
    <row r="150" spans="2:9" ht="15.75" customHeight="1" thickBot="1">
      <c r="B150" s="475">
        <v>127</v>
      </c>
      <c r="C150" s="157"/>
      <c r="D150" s="316" t="s">
        <v>357</v>
      </c>
      <c r="E150" s="303"/>
      <c r="F150" s="447">
        <f>SUM(F128+F149)</f>
        <v>0</v>
      </c>
      <c r="G150" s="447">
        <f>SUM(G128+G149)</f>
        <v>0</v>
      </c>
      <c r="H150" s="446">
        <f>SUM(H128+H149)</f>
        <v>0</v>
      </c>
      <c r="I150" s="74"/>
    </row>
    <row r="151" spans="3:9" ht="15.75" customHeight="1" thickTop="1">
      <c r="C151" s="157"/>
      <c r="E151" s="307"/>
      <c r="F151" s="304"/>
      <c r="G151" s="304"/>
      <c r="H151" s="304"/>
      <c r="I151" s="74"/>
    </row>
    <row r="152" spans="3:9" ht="15.75" customHeight="1">
      <c r="C152" s="716">
        <f>IF(F75&lt;&gt;F150,"** LAST YEARS - ASSETS total DOES NOT match LIABILITIES plus EQUITY **","")</f>
      </c>
      <c r="D152" s="716"/>
      <c r="E152" s="716"/>
      <c r="F152" s="716"/>
      <c r="G152" s="716"/>
      <c r="H152" s="716"/>
      <c r="I152" s="74"/>
    </row>
    <row r="153" spans="3:9" ht="15.75" customHeight="1">
      <c r="C153" s="716">
        <f>IF(G75&lt;&gt;G150,"** THIS YEARS - ASSETS total DOES NOT match LIABILITIES plus EQUITY **","")</f>
      </c>
      <c r="D153" s="716"/>
      <c r="E153" s="716"/>
      <c r="F153" s="716"/>
      <c r="G153" s="716"/>
      <c r="H153" s="716"/>
      <c r="I153" s="74"/>
    </row>
    <row r="154" spans="3:9" ht="15.75" customHeight="1">
      <c r="C154" s="372"/>
      <c r="D154" s="341"/>
      <c r="E154" s="342"/>
      <c r="F154" s="343"/>
      <c r="G154" s="343"/>
      <c r="H154" s="343"/>
      <c r="I154" s="74"/>
    </row>
    <row r="155" spans="3:9" ht="15.75" customHeight="1">
      <c r="C155" s="372"/>
      <c r="D155" s="207"/>
      <c r="E155" s="307"/>
      <c r="F155" s="304"/>
      <c r="G155" s="304"/>
      <c r="H155" s="304"/>
      <c r="I155" s="74"/>
    </row>
    <row r="156" spans="3:9" ht="15.75" customHeight="1">
      <c r="C156" s="298"/>
      <c r="D156" s="305"/>
      <c r="E156" s="307"/>
      <c r="F156" s="304"/>
      <c r="G156" s="304"/>
      <c r="H156" s="304"/>
      <c r="I156" s="74"/>
    </row>
    <row r="157" spans="4:9" ht="15.75" customHeight="1">
      <c r="D157" s="74"/>
      <c r="E157" s="307"/>
      <c r="F157" s="304"/>
      <c r="G157" s="304"/>
      <c r="H157" s="304"/>
      <c r="I157" s="74"/>
    </row>
    <row r="158" spans="3:9" ht="15.75" customHeight="1">
      <c r="C158" s="74"/>
      <c r="D158" s="198"/>
      <c r="E158" s="307"/>
      <c r="F158" s="304"/>
      <c r="G158" s="304"/>
      <c r="H158" s="304"/>
      <c r="I158" s="74"/>
    </row>
    <row r="159" spans="3:9" ht="15.75" customHeight="1">
      <c r="C159" s="74"/>
      <c r="D159" s="74"/>
      <c r="E159" s="307"/>
      <c r="F159" s="304"/>
      <c r="G159" s="304"/>
      <c r="H159" s="304"/>
      <c r="I159" s="74"/>
    </row>
    <row r="160" spans="3:9" ht="15.75" customHeight="1">
      <c r="C160" s="74"/>
      <c r="D160" s="74"/>
      <c r="E160" s="307"/>
      <c r="F160" s="304"/>
      <c r="G160" s="304"/>
      <c r="H160" s="304"/>
      <c r="I160" s="74"/>
    </row>
    <row r="161" spans="3:9" ht="15.75" customHeight="1">
      <c r="C161" s="74"/>
      <c r="D161" s="74"/>
      <c r="E161" s="307"/>
      <c r="F161" s="304"/>
      <c r="G161" s="304"/>
      <c r="H161" s="304"/>
      <c r="I161" s="74"/>
    </row>
    <row r="162" spans="3:9" ht="15.75" customHeight="1">
      <c r="C162" s="74"/>
      <c r="D162" s="74"/>
      <c r="E162" s="307"/>
      <c r="F162" s="304"/>
      <c r="G162" s="304"/>
      <c r="H162" s="304"/>
      <c r="I162" s="74"/>
    </row>
    <row r="163" spans="3:9" ht="15.75" customHeight="1">
      <c r="C163" s="74"/>
      <c r="D163" s="206"/>
      <c r="E163" s="307"/>
      <c r="F163" s="304"/>
      <c r="G163" s="304"/>
      <c r="H163" s="304"/>
      <c r="I163" s="74"/>
    </row>
    <row r="164" spans="3:9" ht="15.75" customHeight="1">
      <c r="C164" s="305"/>
      <c r="D164" s="305"/>
      <c r="E164" s="307"/>
      <c r="F164" s="304"/>
      <c r="G164" s="304"/>
      <c r="H164" s="304"/>
      <c r="I164" s="74"/>
    </row>
    <row r="165" spans="3:9" ht="15.75" customHeight="1">
      <c r="C165" s="305"/>
      <c r="D165" s="305"/>
      <c r="E165" s="307"/>
      <c r="F165" s="304"/>
      <c r="G165" s="304"/>
      <c r="H165" s="304"/>
      <c r="I165" s="74"/>
    </row>
    <row r="166" spans="3:9" ht="15.75" customHeight="1">
      <c r="C166" s="298"/>
      <c r="D166" s="305"/>
      <c r="E166" s="307"/>
      <c r="F166" s="304"/>
      <c r="G166" s="304"/>
      <c r="H166" s="317"/>
      <c r="I166" s="74"/>
    </row>
    <row r="167" spans="3:9" ht="15.75" customHeight="1">
      <c r="C167" s="298"/>
      <c r="D167" s="305"/>
      <c r="E167" s="307"/>
      <c r="F167" s="74"/>
      <c r="G167" s="74"/>
      <c r="I167" s="74"/>
    </row>
    <row r="168" spans="3:9" ht="15.75" customHeight="1">
      <c r="C168" s="298"/>
      <c r="D168" s="305"/>
      <c r="E168" s="307"/>
      <c r="F168" s="74"/>
      <c r="G168" s="74"/>
      <c r="I168" s="74"/>
    </row>
    <row r="169" spans="4:9" ht="15.75" customHeight="1">
      <c r="D169" s="74"/>
      <c r="E169" s="307"/>
      <c r="F169" s="74"/>
      <c r="G169" s="74"/>
      <c r="I169" s="74"/>
    </row>
    <row r="170" spans="4:9" ht="15.75" customHeight="1">
      <c r="D170" s="74"/>
      <c r="E170" s="307"/>
      <c r="F170" s="74"/>
      <c r="G170" s="74"/>
      <c r="I170" s="74"/>
    </row>
    <row r="171" spans="4:9" ht="15.75" customHeight="1">
      <c r="D171" s="74"/>
      <c r="E171" s="307"/>
      <c r="F171" s="74"/>
      <c r="G171" s="74"/>
      <c r="I171" s="74"/>
    </row>
    <row r="172" spans="4:9" ht="15.75" customHeight="1">
      <c r="D172" s="74"/>
      <c r="E172" s="307"/>
      <c r="F172" s="74"/>
      <c r="G172" s="74"/>
      <c r="I172" s="74"/>
    </row>
    <row r="173" spans="4:9" ht="15.75" customHeight="1">
      <c r="D173" s="74"/>
      <c r="E173" s="307"/>
      <c r="F173" s="74"/>
      <c r="G173" s="74"/>
      <c r="I173" s="74"/>
    </row>
    <row r="174" spans="4:9" ht="15.75" customHeight="1">
      <c r="D174" s="74"/>
      <c r="E174" s="307"/>
      <c r="F174" s="74"/>
      <c r="G174" s="74"/>
      <c r="I174" s="74"/>
    </row>
    <row r="175" spans="4:9" ht="15.75" customHeight="1">
      <c r="D175" s="74"/>
      <c r="E175" s="307"/>
      <c r="F175" s="74"/>
      <c r="G175" s="74"/>
      <c r="I175" s="74"/>
    </row>
    <row r="176" spans="4:9" ht="15.75" customHeight="1">
      <c r="D176" s="74"/>
      <c r="E176" s="307"/>
      <c r="F176" s="74"/>
      <c r="G176" s="74"/>
      <c r="I176" s="74"/>
    </row>
    <row r="177" spans="4:9" ht="15.75" customHeight="1">
      <c r="D177" s="74"/>
      <c r="E177" s="307"/>
      <c r="F177" s="74"/>
      <c r="G177" s="74"/>
      <c r="I177" s="74"/>
    </row>
    <row r="178" spans="4:9" ht="15.75" customHeight="1">
      <c r="D178" s="74"/>
      <c r="E178" s="307"/>
      <c r="F178" s="74"/>
      <c r="G178" s="74"/>
      <c r="I178" s="74"/>
    </row>
    <row r="179" spans="4:9" ht="15.75" customHeight="1">
      <c r="D179" s="74"/>
      <c r="E179" s="307"/>
      <c r="F179" s="74"/>
      <c r="G179" s="74"/>
      <c r="I179" s="74"/>
    </row>
    <row r="180" spans="4:9" ht="15.75" customHeight="1">
      <c r="D180" s="74"/>
      <c r="E180" s="307"/>
      <c r="F180" s="74"/>
      <c r="G180" s="74"/>
      <c r="I180" s="74"/>
    </row>
    <row r="181" spans="4:9" ht="15.75" customHeight="1">
      <c r="D181" s="74"/>
      <c r="E181" s="307"/>
      <c r="F181" s="74"/>
      <c r="G181" s="74"/>
      <c r="I181" s="74"/>
    </row>
    <row r="182" spans="4:7" ht="15.75" customHeight="1">
      <c r="D182" s="74"/>
      <c r="E182" s="307"/>
      <c r="F182" s="74"/>
      <c r="G182" s="74"/>
    </row>
    <row r="183" spans="4:7" ht="15.75" customHeight="1">
      <c r="D183" s="74"/>
      <c r="E183" s="307"/>
      <c r="F183" s="74"/>
      <c r="G183" s="74"/>
    </row>
    <row r="184" spans="4:7" ht="15.75" customHeight="1">
      <c r="D184" s="74"/>
      <c r="E184" s="307"/>
      <c r="F184" s="74"/>
      <c r="G184" s="74"/>
    </row>
    <row r="185" spans="4:7" ht="15.75" customHeight="1">
      <c r="D185" s="74"/>
      <c r="E185" s="307"/>
      <c r="F185" s="74"/>
      <c r="G185" s="74"/>
    </row>
    <row r="186" spans="4:7" ht="15.75" customHeight="1">
      <c r="D186" s="74"/>
      <c r="E186" s="307"/>
      <c r="F186" s="74"/>
      <c r="G186" s="74"/>
    </row>
    <row r="187" spans="4:7" ht="15.75" customHeight="1">
      <c r="D187" s="74"/>
      <c r="E187" s="307"/>
      <c r="F187" s="74"/>
      <c r="G187" s="74"/>
    </row>
    <row r="188" spans="4:7" ht="15.75" customHeight="1">
      <c r="D188" s="74"/>
      <c r="E188" s="307"/>
      <c r="F188" s="74"/>
      <c r="G188" s="74"/>
    </row>
    <row r="189" spans="4:7" ht="15.75" customHeight="1">
      <c r="D189" s="74"/>
      <c r="E189" s="307"/>
      <c r="F189" s="74"/>
      <c r="G189" s="74"/>
    </row>
    <row r="190" spans="4:7" ht="15.75" customHeight="1">
      <c r="D190" s="74"/>
      <c r="E190" s="307"/>
      <c r="F190" s="74"/>
      <c r="G190" s="74"/>
    </row>
    <row r="191" spans="4:7" ht="15.75" customHeight="1">
      <c r="D191" s="74"/>
      <c r="E191" s="307"/>
      <c r="F191" s="74"/>
      <c r="G191" s="74"/>
    </row>
    <row r="192" spans="4:7" ht="15.75" customHeight="1">
      <c r="D192" s="74"/>
      <c r="E192" s="307"/>
      <c r="F192" s="74"/>
      <c r="G192" s="74"/>
    </row>
    <row r="193" spans="4:7" ht="15.75" customHeight="1">
      <c r="D193" s="74"/>
      <c r="E193" s="307"/>
      <c r="F193" s="74"/>
      <c r="G193" s="74"/>
    </row>
    <row r="194" spans="4:7" ht="15.75" customHeight="1">
      <c r="D194" s="74"/>
      <c r="E194" s="307"/>
      <c r="F194" s="74"/>
      <c r="G194" s="74"/>
    </row>
    <row r="195" spans="4:7" ht="15.75" customHeight="1">
      <c r="D195" s="74"/>
      <c r="E195" s="307"/>
      <c r="F195" s="74"/>
      <c r="G195" s="74"/>
    </row>
    <row r="196" spans="4:7" ht="15.75" customHeight="1">
      <c r="D196" s="74"/>
      <c r="E196" s="307"/>
      <c r="F196" s="74"/>
      <c r="G196" s="74"/>
    </row>
    <row r="197" spans="4:7" ht="15.75" customHeight="1">
      <c r="D197" s="74"/>
      <c r="E197" s="307"/>
      <c r="F197" s="74"/>
      <c r="G197" s="74"/>
    </row>
    <row r="198" spans="4:7" ht="15.75" customHeight="1">
      <c r="D198" s="74"/>
      <c r="E198" s="307"/>
      <c r="F198" s="74"/>
      <c r="G198" s="74"/>
    </row>
    <row r="199" spans="4:7" ht="15.75" customHeight="1">
      <c r="D199" s="74"/>
      <c r="E199" s="307"/>
      <c r="F199" s="74"/>
      <c r="G199" s="74"/>
    </row>
    <row r="200" spans="4:7" ht="15.75" customHeight="1">
      <c r="D200" s="74"/>
      <c r="E200" s="307"/>
      <c r="F200" s="74"/>
      <c r="G200" s="74"/>
    </row>
    <row r="201" spans="4:7" ht="15.75" customHeight="1">
      <c r="D201" s="74"/>
      <c r="E201" s="307"/>
      <c r="F201" s="74"/>
      <c r="G201" s="74"/>
    </row>
    <row r="202" spans="4:7" ht="15.75" customHeight="1">
      <c r="D202" s="74"/>
      <c r="E202" s="307"/>
      <c r="F202" s="74"/>
      <c r="G202" s="74"/>
    </row>
    <row r="203" spans="4:7" ht="15.75" customHeight="1">
      <c r="D203" s="74"/>
      <c r="E203" s="307"/>
      <c r="F203" s="74"/>
      <c r="G203" s="74"/>
    </row>
    <row r="204" spans="4:7" ht="15.75" customHeight="1">
      <c r="D204" s="74"/>
      <c r="E204" s="307"/>
      <c r="F204" s="74"/>
      <c r="G204" s="74"/>
    </row>
    <row r="205" spans="4:7" ht="15.75" customHeight="1">
      <c r="D205" s="74"/>
      <c r="E205" s="307"/>
      <c r="F205" s="74"/>
      <c r="G205" s="74"/>
    </row>
    <row r="206" spans="4:7" ht="15.75" customHeight="1">
      <c r="D206" s="74"/>
      <c r="E206" s="307"/>
      <c r="F206" s="74"/>
      <c r="G206" s="74"/>
    </row>
    <row r="207" spans="4:7" ht="15.75" customHeight="1">
      <c r="D207" s="74"/>
      <c r="E207" s="307"/>
      <c r="F207" s="74"/>
      <c r="G207" s="74"/>
    </row>
    <row r="208" spans="4:7" ht="15.75" customHeight="1">
      <c r="D208" s="74"/>
      <c r="E208" s="307"/>
      <c r="F208" s="74"/>
      <c r="G208" s="74"/>
    </row>
    <row r="209" spans="4:7" ht="15.75" customHeight="1">
      <c r="D209" s="74"/>
      <c r="E209" s="307"/>
      <c r="F209" s="74"/>
      <c r="G209" s="74"/>
    </row>
    <row r="210" spans="4:7" ht="15.75" customHeight="1">
      <c r="D210" s="74"/>
      <c r="E210" s="307"/>
      <c r="F210" s="74"/>
      <c r="G210" s="74"/>
    </row>
  </sheetData>
  <sheetProtection password="CD68" sheet="1"/>
  <mergeCells count="14">
    <mergeCell ref="F1:G1"/>
    <mergeCell ref="C153:H153"/>
    <mergeCell ref="C77:H77"/>
    <mergeCell ref="C78:H78"/>
    <mergeCell ref="C152:H152"/>
    <mergeCell ref="B84:H84"/>
    <mergeCell ref="B83:H83"/>
    <mergeCell ref="C86:D86"/>
    <mergeCell ref="B8:D8"/>
    <mergeCell ref="F8:H8"/>
    <mergeCell ref="B10:H10"/>
    <mergeCell ref="B9:H9"/>
    <mergeCell ref="F82:H82"/>
    <mergeCell ref="C12:D12"/>
  </mergeCells>
  <printOptions horizontalCentered="1"/>
  <pageMargins left="0.5" right="0.7" top="0.5" bottom="0.5" header="0.5" footer="0.5"/>
  <pageSetup horizontalDpi="600" verticalDpi="600" orientation="portrait" scale="60" r:id="rId1"/>
  <headerFooter>
    <oddFooter>&amp;C&amp;9Page: &amp;P of  &amp;N&amp;R&amp;9(Rev. Mar/2010)</oddFooter>
  </headerFooter>
  <rowBreaks count="1" manualBreakCount="1">
    <brk id="81" max="8" man="1"/>
  </rowBreaks>
  <ignoredErrors>
    <ignoredError sqref="B8" emptyCellReference="1"/>
  </ignoredErrors>
</worksheet>
</file>

<file path=xl/worksheets/sheet11.xml><?xml version="1.0" encoding="utf-8"?>
<worksheet xmlns="http://schemas.openxmlformats.org/spreadsheetml/2006/main" xmlns:r="http://schemas.openxmlformats.org/officeDocument/2006/relationships">
  <dimension ref="A1:J111"/>
  <sheetViews>
    <sheetView showGridLines="0" zoomScaleSheetLayoutView="100" zoomScalePageLayoutView="0" workbookViewId="0" topLeftCell="A1">
      <pane ySplit="11" topLeftCell="A12" activePane="bottomLeft" state="frozen"/>
      <selection pane="topLeft" activeCell="E15" sqref="E15:K15"/>
      <selection pane="bottomLeft" activeCell="A7" sqref="A7"/>
    </sheetView>
  </sheetViews>
  <sheetFormatPr defaultColWidth="9.00390625" defaultRowHeight="15.75" customHeight="1"/>
  <cols>
    <col min="1" max="1" width="2.625" style="189" customWidth="1"/>
    <col min="2" max="2" width="5.625" style="190" customWidth="1"/>
    <col min="3" max="3" width="4.625" style="189" customWidth="1"/>
    <col min="4" max="4" width="51.50390625" style="189" customWidth="1"/>
    <col min="5" max="5" width="10.75390625" style="190" bestFit="1" customWidth="1"/>
    <col min="6" max="8" width="16.625" style="189" customWidth="1"/>
    <col min="9" max="9" width="2.625" style="189" customWidth="1"/>
    <col min="10" max="16384" width="9.00390625" style="189" customWidth="1"/>
  </cols>
  <sheetData>
    <row r="1" spans="5:7" ht="15.75" customHeight="1" thickTop="1">
      <c r="E1" s="59"/>
      <c r="F1" s="714" t="s">
        <v>482</v>
      </c>
      <c r="G1" s="715"/>
    </row>
    <row r="2" spans="5:7" ht="15.75" customHeight="1" thickBot="1">
      <c r="E2" s="59"/>
      <c r="F2" s="383" t="s">
        <v>526</v>
      </c>
      <c r="G2" s="432" t="s">
        <v>527</v>
      </c>
    </row>
    <row r="3" spans="5:7" ht="15.75" customHeight="1" thickTop="1">
      <c r="E3" s="386" t="s">
        <v>483</v>
      </c>
      <c r="F3" s="390">
        <f>F100</f>
        <v>0</v>
      </c>
      <c r="G3" s="390">
        <f>G100</f>
        <v>0</v>
      </c>
    </row>
    <row r="4" spans="5:7" ht="15.75" customHeight="1">
      <c r="E4" s="386" t="s">
        <v>484</v>
      </c>
      <c r="F4" s="390">
        <f>F101</f>
        <v>0</v>
      </c>
      <c r="G4" s="390">
        <f>G101</f>
        <v>0</v>
      </c>
    </row>
    <row r="5" spans="5:7" ht="15.75" customHeight="1" thickBot="1">
      <c r="E5" s="386" t="s">
        <v>485</v>
      </c>
      <c r="F5" s="393">
        <f>(F3-F4)</f>
        <v>0</v>
      </c>
      <c r="G5" s="393">
        <f>(G3-G4)</f>
        <v>0</v>
      </c>
    </row>
    <row r="6" ht="15.75" customHeight="1" thickTop="1"/>
    <row r="7" spans="2:8" s="49" customFormat="1" ht="15.75" customHeight="1">
      <c r="B7" s="669" t="str">
        <f>IF((Cover!$E$15=" "),LookUpData!$A$32,(LookUpData!$A$32&amp;"  "&amp;Cover!E$15))</f>
        <v>Annual Report of:  </v>
      </c>
      <c r="C7" s="669"/>
      <c r="D7" s="669"/>
      <c r="E7" s="78"/>
      <c r="F7" s="668" t="str">
        <f>IF((Cover!$G$26="Select a Year"),LookUpData!$A$33,(LookUpData!$A$34&amp;" "&amp;Cover!$G$26))</f>
        <v>For the period ending:</v>
      </c>
      <c r="G7" s="668"/>
      <c r="H7" s="668"/>
    </row>
    <row r="8" spans="2:8" s="51" customFormat="1" ht="15.75" customHeight="1">
      <c r="B8" s="681" t="s">
        <v>276</v>
      </c>
      <c r="C8" s="681"/>
      <c r="D8" s="681"/>
      <c r="E8" s="681"/>
      <c r="F8" s="681"/>
      <c r="G8" s="681"/>
      <c r="H8" s="681"/>
    </row>
    <row r="9" spans="2:8" s="51" customFormat="1" ht="15.75" customHeight="1">
      <c r="B9" s="713" t="s">
        <v>289</v>
      </c>
      <c r="C9" s="713"/>
      <c r="D9" s="713"/>
      <c r="E9" s="713"/>
      <c r="F9" s="713"/>
      <c r="G9" s="713"/>
      <c r="H9" s="713"/>
    </row>
    <row r="10" spans="2:8" s="51" customFormat="1" ht="15.75" customHeight="1" thickBot="1">
      <c r="B10" s="106"/>
      <c r="D10" s="144" t="s">
        <v>207</v>
      </c>
      <c r="E10" s="144"/>
      <c r="F10" s="146" t="s">
        <v>206</v>
      </c>
      <c r="G10" s="146" t="s">
        <v>208</v>
      </c>
      <c r="H10" s="146" t="s">
        <v>209</v>
      </c>
    </row>
    <row r="11" spans="1:8" s="51" customFormat="1" ht="54.75" customHeight="1" thickBot="1">
      <c r="A11" s="147"/>
      <c r="B11" s="148" t="s">
        <v>205</v>
      </c>
      <c r="C11" s="682" t="s">
        <v>1</v>
      </c>
      <c r="D11" s="712"/>
      <c r="E11" s="148" t="s">
        <v>0</v>
      </c>
      <c r="F11" s="150" t="s">
        <v>536</v>
      </c>
      <c r="G11" s="469" t="s">
        <v>537</v>
      </c>
      <c r="H11" s="396" t="s">
        <v>267</v>
      </c>
    </row>
    <row r="12" spans="2:8" ht="15.75" customHeight="1">
      <c r="B12" s="190">
        <v>1</v>
      </c>
      <c r="C12" s="191"/>
      <c r="D12" s="107" t="s">
        <v>290</v>
      </c>
      <c r="E12" s="192"/>
      <c r="F12" s="448"/>
      <c r="G12" s="448"/>
      <c r="H12" s="448"/>
    </row>
    <row r="13" spans="2:8" ht="15.75" customHeight="1">
      <c r="B13" s="190">
        <v>2</v>
      </c>
      <c r="C13" s="194" t="s">
        <v>291</v>
      </c>
      <c r="D13" s="195"/>
      <c r="E13" s="196"/>
      <c r="F13" s="448"/>
      <c r="G13" s="448"/>
      <c r="H13" s="448"/>
    </row>
    <row r="14" spans="2:9" ht="15.75" customHeight="1">
      <c r="B14" s="190">
        <v>3</v>
      </c>
      <c r="C14" s="719" t="s">
        <v>201</v>
      </c>
      <c r="D14" s="720"/>
      <c r="E14" s="196">
        <v>460</v>
      </c>
      <c r="F14" s="448">
        <f>'Account Information (INPUT)'!F186</f>
        <v>0</v>
      </c>
      <c r="G14" s="448">
        <f>'Account Information (INPUT)'!G186</f>
        <v>0</v>
      </c>
      <c r="H14" s="448">
        <f>(G14-F14)</f>
        <v>0</v>
      </c>
      <c r="I14" s="74"/>
    </row>
    <row r="15" spans="2:9" ht="15.75" customHeight="1">
      <c r="B15" s="190">
        <v>4</v>
      </c>
      <c r="C15" s="719" t="s">
        <v>202</v>
      </c>
      <c r="D15" s="720"/>
      <c r="E15" s="196">
        <v>461</v>
      </c>
      <c r="F15" s="448">
        <f>'Account Information (INPUT)'!F194</f>
        <v>0</v>
      </c>
      <c r="G15" s="448">
        <f>'Account Information (INPUT)'!G194</f>
        <v>0</v>
      </c>
      <c r="H15" s="448">
        <f aca="true" t="shared" si="0" ref="H15:H21">(G15-F15)</f>
        <v>0</v>
      </c>
      <c r="I15" s="74"/>
    </row>
    <row r="16" spans="2:9" ht="15.75" customHeight="1">
      <c r="B16" s="190">
        <v>5</v>
      </c>
      <c r="C16" s="76" t="s">
        <v>203</v>
      </c>
      <c r="D16" s="198"/>
      <c r="E16" s="196">
        <v>462</v>
      </c>
      <c r="F16" s="448">
        <f>'Account Information (INPUT)'!F201</f>
        <v>0</v>
      </c>
      <c r="G16" s="448">
        <f>'Account Information (INPUT)'!G201</f>
        <v>0</v>
      </c>
      <c r="H16" s="448">
        <f t="shared" si="0"/>
        <v>0</v>
      </c>
      <c r="I16" s="74"/>
    </row>
    <row r="17" spans="2:9" ht="15.75" customHeight="1">
      <c r="B17" s="190">
        <v>6</v>
      </c>
      <c r="C17" s="76" t="s">
        <v>312</v>
      </c>
      <c r="D17" s="198"/>
      <c r="E17" s="196">
        <v>464</v>
      </c>
      <c r="F17" s="448">
        <f>'Account Information (INPUT)'!F202</f>
        <v>0</v>
      </c>
      <c r="G17" s="448">
        <f>'Account Information (INPUT)'!G202</f>
        <v>0</v>
      </c>
      <c r="H17" s="448">
        <f t="shared" si="0"/>
        <v>0</v>
      </c>
      <c r="I17" s="74"/>
    </row>
    <row r="18" spans="2:9" ht="15.75" customHeight="1">
      <c r="B18" s="190">
        <v>7</v>
      </c>
      <c r="C18" s="76" t="s">
        <v>204</v>
      </c>
      <c r="D18" s="198"/>
      <c r="E18" s="196">
        <v>465</v>
      </c>
      <c r="F18" s="448">
        <f>'Account Information (INPUT)'!F203</f>
        <v>0</v>
      </c>
      <c r="G18" s="448">
        <f>'Account Information (INPUT)'!G203</f>
        <v>0</v>
      </c>
      <c r="H18" s="448">
        <f t="shared" si="0"/>
        <v>0</v>
      </c>
      <c r="I18" s="74"/>
    </row>
    <row r="19" spans="2:9" ht="15.75" customHeight="1">
      <c r="B19" s="190">
        <v>8</v>
      </c>
      <c r="C19" s="76" t="s">
        <v>81</v>
      </c>
      <c r="D19" s="191"/>
      <c r="E19" s="196">
        <v>466</v>
      </c>
      <c r="F19" s="448">
        <f>'Account Information (INPUT)'!F206</f>
        <v>0</v>
      </c>
      <c r="G19" s="448">
        <f>'Account Information (INPUT)'!G206</f>
        <v>0</v>
      </c>
      <c r="H19" s="448">
        <f t="shared" si="0"/>
        <v>0</v>
      </c>
      <c r="I19" s="74"/>
    </row>
    <row r="20" spans="2:9" ht="15.75" customHeight="1">
      <c r="B20" s="190">
        <v>9</v>
      </c>
      <c r="C20" s="76" t="s">
        <v>309</v>
      </c>
      <c r="D20" s="191"/>
      <c r="E20" s="196">
        <v>467</v>
      </c>
      <c r="F20" s="448">
        <f>'Account Information (INPUT)'!F207</f>
        <v>0</v>
      </c>
      <c r="G20" s="448">
        <f>'Account Information (INPUT)'!G207</f>
        <v>0</v>
      </c>
      <c r="H20" s="448">
        <f t="shared" si="0"/>
        <v>0</v>
      </c>
      <c r="I20" s="74"/>
    </row>
    <row r="21" spans="2:9" ht="15.75" customHeight="1" thickBot="1">
      <c r="B21" s="190">
        <v>10</v>
      </c>
      <c r="C21" s="76"/>
      <c r="D21" s="199" t="s">
        <v>317</v>
      </c>
      <c r="E21" s="196"/>
      <c r="F21" s="449">
        <f>SUM(F14:F20)</f>
        <v>0</v>
      </c>
      <c r="G21" s="450">
        <f>SUM(G14:G20)</f>
        <v>0</v>
      </c>
      <c r="H21" s="450">
        <f t="shared" si="0"/>
        <v>0</v>
      </c>
      <c r="I21" s="74"/>
    </row>
    <row r="22" spans="2:9" ht="15.75" customHeight="1">
      <c r="B22" s="190">
        <v>11</v>
      </c>
      <c r="C22" s="76"/>
      <c r="D22" s="191"/>
      <c r="E22" s="196"/>
      <c r="F22" s="448"/>
      <c r="G22" s="448"/>
      <c r="H22" s="448"/>
      <c r="I22" s="74"/>
    </row>
    <row r="23" spans="2:9" ht="15.75" customHeight="1">
      <c r="B23" s="190">
        <v>12</v>
      </c>
      <c r="C23" s="194" t="s">
        <v>292</v>
      </c>
      <c r="D23" s="198"/>
      <c r="E23" s="196"/>
      <c r="F23" s="448"/>
      <c r="G23" s="448"/>
      <c r="H23" s="448"/>
      <c r="I23" s="74"/>
    </row>
    <row r="24" spans="2:9" ht="15.75" customHeight="1">
      <c r="B24" s="190">
        <v>13</v>
      </c>
      <c r="C24" s="70" t="s">
        <v>3</v>
      </c>
      <c r="D24" s="55"/>
      <c r="E24" s="182">
        <v>601</v>
      </c>
      <c r="F24" s="448">
        <f>'Account Information (INPUT)'!F221</f>
        <v>0</v>
      </c>
      <c r="G24" s="448">
        <f>'Account Information (INPUT)'!G221</f>
        <v>0</v>
      </c>
      <c r="H24" s="448">
        <f aca="true" t="shared" si="1" ref="H24:H55">(G24-F24)</f>
        <v>0</v>
      </c>
      <c r="I24" s="74"/>
    </row>
    <row r="25" spans="2:9" ht="15.75" customHeight="1">
      <c r="B25" s="190">
        <v>14</v>
      </c>
      <c r="C25" s="70" t="s">
        <v>313</v>
      </c>
      <c r="D25" s="55"/>
      <c r="E25" s="182">
        <v>603</v>
      </c>
      <c r="F25" s="448">
        <f>'Account Information (INPUT)'!F222</f>
        <v>0</v>
      </c>
      <c r="G25" s="448">
        <f>'Account Information (INPUT)'!G222</f>
        <v>0</v>
      </c>
      <c r="H25" s="448">
        <f t="shared" si="1"/>
        <v>0</v>
      </c>
      <c r="I25" s="74"/>
    </row>
    <row r="26" spans="2:9" ht="15.75" customHeight="1">
      <c r="B26" s="190">
        <v>15</v>
      </c>
      <c r="C26" s="70" t="s">
        <v>4</v>
      </c>
      <c r="D26" s="55"/>
      <c r="E26" s="182">
        <v>604</v>
      </c>
      <c r="F26" s="448">
        <f>'Account Information (INPUT)'!F223</f>
        <v>0</v>
      </c>
      <c r="G26" s="448">
        <f>'Account Information (INPUT)'!G223</f>
        <v>0</v>
      </c>
      <c r="H26" s="448">
        <f t="shared" si="1"/>
        <v>0</v>
      </c>
      <c r="I26" s="74"/>
    </row>
    <row r="27" spans="2:9" ht="15.75" customHeight="1">
      <c r="B27" s="190">
        <v>16</v>
      </c>
      <c r="C27" s="70" t="s">
        <v>9</v>
      </c>
      <c r="D27" s="55"/>
      <c r="E27" s="182">
        <v>610</v>
      </c>
      <c r="F27" s="448">
        <f>'Account Information (INPUT)'!F224</f>
        <v>0</v>
      </c>
      <c r="G27" s="448">
        <f>'Account Information (INPUT)'!G224</f>
        <v>0</v>
      </c>
      <c r="H27" s="448">
        <f t="shared" si="1"/>
        <v>0</v>
      </c>
      <c r="I27" s="74"/>
    </row>
    <row r="28" spans="2:9" ht="15.75" customHeight="1">
      <c r="B28" s="190">
        <v>17</v>
      </c>
      <c r="C28" s="70" t="s">
        <v>10</v>
      </c>
      <c r="D28" s="55"/>
      <c r="E28" s="182">
        <v>615</v>
      </c>
      <c r="F28" s="448">
        <f>'Account Information (INPUT)'!F225</f>
        <v>0</v>
      </c>
      <c r="G28" s="448">
        <f>'Account Information (INPUT)'!G225</f>
        <v>0</v>
      </c>
      <c r="H28" s="448">
        <f t="shared" si="1"/>
        <v>0</v>
      </c>
      <c r="I28" s="74"/>
    </row>
    <row r="29" spans="2:9" ht="15.75" customHeight="1">
      <c r="B29" s="190">
        <v>18</v>
      </c>
      <c r="C29" s="70" t="s">
        <v>78</v>
      </c>
      <c r="D29" s="55"/>
      <c r="E29" s="182">
        <v>616</v>
      </c>
      <c r="F29" s="448">
        <f>'Account Information (INPUT)'!F226</f>
        <v>0</v>
      </c>
      <c r="G29" s="448">
        <f>'Account Information (INPUT)'!G226</f>
        <v>0</v>
      </c>
      <c r="H29" s="448">
        <f t="shared" si="1"/>
        <v>0</v>
      </c>
      <c r="I29" s="74"/>
    </row>
    <row r="30" spans="2:9" ht="15.75" customHeight="1">
      <c r="B30" s="190">
        <v>19</v>
      </c>
      <c r="C30" s="70" t="s">
        <v>11</v>
      </c>
      <c r="D30" s="55"/>
      <c r="E30" s="182">
        <v>618</v>
      </c>
      <c r="F30" s="448">
        <f>'Account Information (INPUT)'!F227</f>
        <v>0</v>
      </c>
      <c r="G30" s="448">
        <f>'Account Information (INPUT)'!G227</f>
        <v>0</v>
      </c>
      <c r="H30" s="448">
        <f t="shared" si="1"/>
        <v>0</v>
      </c>
      <c r="I30" s="74"/>
    </row>
    <row r="31" spans="2:9" ht="15.75" customHeight="1">
      <c r="B31" s="190">
        <v>20</v>
      </c>
      <c r="C31" s="71" t="s">
        <v>302</v>
      </c>
      <c r="D31" s="55"/>
      <c r="E31" s="182">
        <v>620</v>
      </c>
      <c r="F31" s="448">
        <f>'Account Information (INPUT)'!F228</f>
        <v>0</v>
      </c>
      <c r="G31" s="448">
        <f>'Account Information (INPUT)'!G228</f>
        <v>0</v>
      </c>
      <c r="H31" s="448">
        <f t="shared" si="1"/>
        <v>0</v>
      </c>
      <c r="I31" s="74"/>
    </row>
    <row r="32" spans="2:9" ht="15.75" customHeight="1">
      <c r="B32" s="190">
        <v>21</v>
      </c>
      <c r="C32" s="70" t="s">
        <v>79</v>
      </c>
      <c r="D32" s="55"/>
      <c r="E32" s="182">
        <v>631</v>
      </c>
      <c r="F32" s="448">
        <f>'Account Information (INPUT)'!F229</f>
        <v>0</v>
      </c>
      <c r="G32" s="448">
        <f>'Account Information (INPUT)'!G229</f>
        <v>0</v>
      </c>
      <c r="H32" s="448">
        <f t="shared" si="1"/>
        <v>0</v>
      </c>
      <c r="I32" s="74"/>
    </row>
    <row r="33" spans="2:9" ht="15.75" customHeight="1">
      <c r="B33" s="190">
        <v>22</v>
      </c>
      <c r="C33" s="70" t="s">
        <v>71</v>
      </c>
      <c r="D33" s="55"/>
      <c r="E33" s="182">
        <v>632</v>
      </c>
      <c r="F33" s="448">
        <f>'Account Information (INPUT)'!F230</f>
        <v>0</v>
      </c>
      <c r="G33" s="448">
        <f>'Account Information (INPUT)'!G230</f>
        <v>0</v>
      </c>
      <c r="H33" s="448">
        <f t="shared" si="1"/>
        <v>0</v>
      </c>
      <c r="I33" s="74"/>
    </row>
    <row r="34" spans="2:9" ht="15.75" customHeight="1">
      <c r="B34" s="190">
        <v>23</v>
      </c>
      <c r="C34" s="70" t="s">
        <v>72</v>
      </c>
      <c r="D34" s="55"/>
      <c r="E34" s="182">
        <v>633</v>
      </c>
      <c r="F34" s="448">
        <f>'Account Information (INPUT)'!F231</f>
        <v>0</v>
      </c>
      <c r="G34" s="448">
        <f>'Account Information (INPUT)'!G231</f>
        <v>0</v>
      </c>
      <c r="H34" s="448">
        <f t="shared" si="1"/>
        <v>0</v>
      </c>
      <c r="I34" s="74"/>
    </row>
    <row r="35" spans="2:9" ht="15.75" customHeight="1">
      <c r="B35" s="190">
        <v>24</v>
      </c>
      <c r="C35" s="70" t="s">
        <v>80</v>
      </c>
      <c r="D35" s="55"/>
      <c r="E35" s="182">
        <v>634</v>
      </c>
      <c r="F35" s="448">
        <f>'Account Information (INPUT)'!F232</f>
        <v>0</v>
      </c>
      <c r="G35" s="448">
        <f>'Account Information (INPUT)'!G232</f>
        <v>0</v>
      </c>
      <c r="H35" s="448">
        <f t="shared" si="1"/>
        <v>0</v>
      </c>
      <c r="I35" s="74"/>
    </row>
    <row r="36" spans="2:9" ht="15.75" customHeight="1">
      <c r="B36" s="190">
        <v>25</v>
      </c>
      <c r="C36" s="70" t="s">
        <v>465</v>
      </c>
      <c r="D36" s="55"/>
      <c r="E36" s="182" t="s">
        <v>466</v>
      </c>
      <c r="F36" s="448">
        <f>'Account Information (INPUT)'!F233</f>
        <v>0</v>
      </c>
      <c r="G36" s="448">
        <f>'Account Information (INPUT)'!G233</f>
        <v>0</v>
      </c>
      <c r="H36" s="448">
        <f t="shared" si="1"/>
        <v>0</v>
      </c>
      <c r="I36" s="74"/>
    </row>
    <row r="37" spans="2:9" ht="15.75" customHeight="1">
      <c r="B37" s="190">
        <v>26</v>
      </c>
      <c r="C37" s="70" t="s">
        <v>467</v>
      </c>
      <c r="D37" s="55"/>
      <c r="E37" s="182" t="s">
        <v>468</v>
      </c>
      <c r="F37" s="448">
        <f>'Account Information (INPUT)'!F234</f>
        <v>0</v>
      </c>
      <c r="G37" s="448">
        <f>'Account Information (INPUT)'!G234</f>
        <v>0</v>
      </c>
      <c r="H37" s="448">
        <f t="shared" si="1"/>
        <v>0</v>
      </c>
      <c r="I37" s="74"/>
    </row>
    <row r="38" spans="2:9" ht="15.75" customHeight="1">
      <c r="B38" s="190">
        <v>27</v>
      </c>
      <c r="C38" s="70" t="s">
        <v>469</v>
      </c>
      <c r="D38" s="55"/>
      <c r="E38" s="182">
        <v>636</v>
      </c>
      <c r="F38" s="448">
        <f>'Account Information (INPUT)'!F235</f>
        <v>0</v>
      </c>
      <c r="G38" s="448">
        <f>'Account Information (INPUT)'!G235</f>
        <v>0</v>
      </c>
      <c r="H38" s="448">
        <f t="shared" si="1"/>
        <v>0</v>
      </c>
      <c r="I38" s="74"/>
    </row>
    <row r="39" spans="2:9" ht="15.75" customHeight="1">
      <c r="B39" s="190">
        <v>28</v>
      </c>
      <c r="C39" s="70" t="s">
        <v>470</v>
      </c>
      <c r="D39" s="55"/>
      <c r="E39" s="182">
        <v>637</v>
      </c>
      <c r="F39" s="448">
        <f>'Account Information (INPUT)'!F236</f>
        <v>0</v>
      </c>
      <c r="G39" s="448">
        <f>'Account Information (INPUT)'!G236</f>
        <v>0</v>
      </c>
      <c r="H39" s="448">
        <f t="shared" si="1"/>
        <v>0</v>
      </c>
      <c r="I39" s="74"/>
    </row>
    <row r="40" spans="2:9" ht="15.75" customHeight="1">
      <c r="B40" s="190">
        <v>29</v>
      </c>
      <c r="C40" s="70" t="s">
        <v>471</v>
      </c>
      <c r="D40" s="55"/>
      <c r="E40" s="182">
        <v>638</v>
      </c>
      <c r="F40" s="448">
        <f>'Account Information (INPUT)'!F237</f>
        <v>0</v>
      </c>
      <c r="G40" s="448">
        <f>'Account Information (INPUT)'!G237</f>
        <v>0</v>
      </c>
      <c r="H40" s="448">
        <f t="shared" si="1"/>
        <v>0</v>
      </c>
      <c r="I40" s="74"/>
    </row>
    <row r="41" spans="2:9" ht="15.75" customHeight="1">
      <c r="B41" s="190">
        <v>30</v>
      </c>
      <c r="C41" s="70" t="s">
        <v>472</v>
      </c>
      <c r="D41" s="55"/>
      <c r="E41" s="182">
        <v>639</v>
      </c>
      <c r="F41" s="448">
        <f>'Account Information (INPUT)'!F238</f>
        <v>0</v>
      </c>
      <c r="G41" s="448">
        <f>'Account Information (INPUT)'!G238</f>
        <v>0</v>
      </c>
      <c r="H41" s="448">
        <f t="shared" si="1"/>
        <v>0</v>
      </c>
      <c r="I41" s="74"/>
    </row>
    <row r="42" spans="2:9" ht="15.75" customHeight="1">
      <c r="B42" s="190">
        <v>31</v>
      </c>
      <c r="C42" s="70" t="s">
        <v>73</v>
      </c>
      <c r="D42" s="55"/>
      <c r="E42" s="182">
        <v>640</v>
      </c>
      <c r="F42" s="448">
        <f>'Account Information (INPUT)'!F239</f>
        <v>0</v>
      </c>
      <c r="G42" s="448">
        <f>'Account Information (INPUT)'!G239</f>
        <v>0</v>
      </c>
      <c r="H42" s="448">
        <f t="shared" si="1"/>
        <v>0</v>
      </c>
      <c r="I42" s="74"/>
    </row>
    <row r="43" spans="2:9" ht="15.75" customHeight="1">
      <c r="B43" s="190">
        <v>32</v>
      </c>
      <c r="C43" s="70" t="s">
        <v>8</v>
      </c>
      <c r="D43" s="70"/>
      <c r="E43" s="182">
        <v>641</v>
      </c>
      <c r="F43" s="448">
        <f>'Account Information (INPUT)'!F242</f>
        <v>0</v>
      </c>
      <c r="G43" s="448">
        <f>'Account Information (INPUT)'!G242</f>
        <v>0</v>
      </c>
      <c r="H43" s="448">
        <f t="shared" si="1"/>
        <v>0</v>
      </c>
      <c r="I43" s="74"/>
    </row>
    <row r="44" spans="2:9" ht="15.75" customHeight="1">
      <c r="B44" s="190">
        <v>33</v>
      </c>
      <c r="C44" s="73" t="s">
        <v>303</v>
      </c>
      <c r="D44" s="55"/>
      <c r="E44" s="182">
        <v>642</v>
      </c>
      <c r="F44" s="448">
        <f>'Account Information (INPUT)'!F245</f>
        <v>0</v>
      </c>
      <c r="G44" s="448">
        <f>'Account Information (INPUT)'!G245</f>
        <v>0</v>
      </c>
      <c r="H44" s="448">
        <f t="shared" si="1"/>
        <v>0</v>
      </c>
      <c r="I44" s="74"/>
    </row>
    <row r="45" spans="2:9" ht="15.75" customHeight="1">
      <c r="B45" s="190">
        <v>34</v>
      </c>
      <c r="C45" s="71" t="s">
        <v>5</v>
      </c>
      <c r="D45" s="55"/>
      <c r="E45" s="182">
        <v>650</v>
      </c>
      <c r="F45" s="448">
        <f>'Account Information (INPUT)'!F246</f>
        <v>0</v>
      </c>
      <c r="G45" s="448">
        <f>'Account Information (INPUT)'!G246</f>
        <v>0</v>
      </c>
      <c r="H45" s="448">
        <f t="shared" si="1"/>
        <v>0</v>
      </c>
      <c r="I45" s="74"/>
    </row>
    <row r="46" spans="2:9" ht="15.75" customHeight="1">
      <c r="B46" s="190">
        <v>35</v>
      </c>
      <c r="C46" s="73" t="s">
        <v>74</v>
      </c>
      <c r="D46" s="55"/>
      <c r="E46" s="182">
        <v>656</v>
      </c>
      <c r="F46" s="448">
        <f>'Account Information (INPUT)'!F247</f>
        <v>0</v>
      </c>
      <c r="G46" s="448">
        <f>'Account Information (INPUT)'!G247</f>
        <v>0</v>
      </c>
      <c r="H46" s="448">
        <f t="shared" si="1"/>
        <v>0</v>
      </c>
      <c r="I46" s="74"/>
    </row>
    <row r="47" spans="2:9" ht="15.75" customHeight="1">
      <c r="B47" s="190">
        <v>36</v>
      </c>
      <c r="C47" s="73" t="s">
        <v>75</v>
      </c>
      <c r="D47" s="55"/>
      <c r="E47" s="182">
        <v>657</v>
      </c>
      <c r="F47" s="448">
        <f>'Account Information (INPUT)'!F248</f>
        <v>0</v>
      </c>
      <c r="G47" s="448">
        <f>'Account Information (INPUT)'!G248</f>
        <v>0</v>
      </c>
      <c r="H47" s="448">
        <f t="shared" si="1"/>
        <v>0</v>
      </c>
      <c r="I47" s="74"/>
    </row>
    <row r="48" spans="2:9" ht="15.75" customHeight="1">
      <c r="B48" s="190">
        <v>37</v>
      </c>
      <c r="C48" s="73" t="s">
        <v>76</v>
      </c>
      <c r="D48" s="55"/>
      <c r="E48" s="182">
        <v>658</v>
      </c>
      <c r="F48" s="448">
        <f>'Account Information (INPUT)'!F249</f>
        <v>0</v>
      </c>
      <c r="G48" s="448">
        <f>'Account Information (INPUT)'!G249</f>
        <v>0</v>
      </c>
      <c r="H48" s="448">
        <f t="shared" si="1"/>
        <v>0</v>
      </c>
      <c r="I48" s="74"/>
    </row>
    <row r="49" spans="2:9" ht="15.75" customHeight="1">
      <c r="B49" s="190">
        <v>38</v>
      </c>
      <c r="C49" s="73" t="s">
        <v>77</v>
      </c>
      <c r="D49" s="55"/>
      <c r="E49" s="182">
        <v>659</v>
      </c>
      <c r="F49" s="448">
        <f>'Account Information (INPUT)'!F250</f>
        <v>0</v>
      </c>
      <c r="G49" s="448">
        <f>'Account Information (INPUT)'!G250</f>
        <v>0</v>
      </c>
      <c r="H49" s="448">
        <f t="shared" si="1"/>
        <v>0</v>
      </c>
      <c r="I49" s="74"/>
    </row>
    <row r="50" spans="2:9" ht="15.75" customHeight="1">
      <c r="B50" s="190">
        <v>39</v>
      </c>
      <c r="C50" s="74" t="s">
        <v>304</v>
      </c>
      <c r="D50" s="55"/>
      <c r="E50" s="182">
        <v>660</v>
      </c>
      <c r="F50" s="448">
        <f>'Account Information (INPUT)'!F251</f>
        <v>0</v>
      </c>
      <c r="G50" s="448">
        <f>'Account Information (INPUT)'!G251</f>
        <v>0</v>
      </c>
      <c r="H50" s="448">
        <f t="shared" si="1"/>
        <v>0</v>
      </c>
      <c r="I50" s="74"/>
    </row>
    <row r="51" spans="2:9" ht="15.75" customHeight="1">
      <c r="B51" s="190">
        <v>40</v>
      </c>
      <c r="C51" s="71" t="s">
        <v>126</v>
      </c>
      <c r="D51" s="55"/>
      <c r="E51" s="182">
        <v>666</v>
      </c>
      <c r="F51" s="448">
        <f>'Account Information (INPUT)'!F252</f>
        <v>0</v>
      </c>
      <c r="G51" s="448">
        <f>'Account Information (INPUT)'!G252</f>
        <v>0</v>
      </c>
      <c r="H51" s="448">
        <f t="shared" si="1"/>
        <v>0</v>
      </c>
      <c r="I51" s="74"/>
    </row>
    <row r="52" spans="2:9" ht="15.75" customHeight="1">
      <c r="B52" s="190">
        <v>41</v>
      </c>
      <c r="C52" s="71" t="s">
        <v>127</v>
      </c>
      <c r="D52" s="55"/>
      <c r="E52" s="182">
        <v>667</v>
      </c>
      <c r="F52" s="448">
        <f>'Account Information (INPUT)'!F253</f>
        <v>0</v>
      </c>
      <c r="G52" s="448">
        <f>'Account Information (INPUT)'!G253</f>
        <v>0</v>
      </c>
      <c r="H52" s="448">
        <f t="shared" si="1"/>
        <v>0</v>
      </c>
      <c r="I52" s="74"/>
    </row>
    <row r="53" spans="2:9" ht="15.75" customHeight="1">
      <c r="B53" s="190">
        <v>42</v>
      </c>
      <c r="C53" s="74" t="s">
        <v>444</v>
      </c>
      <c r="D53" s="55"/>
      <c r="E53" s="182">
        <v>668</v>
      </c>
      <c r="F53" s="448">
        <f>'Account Information (INPUT)'!F254</f>
        <v>0</v>
      </c>
      <c r="G53" s="448">
        <f>'Account Information (INPUT)'!G254</f>
        <v>0</v>
      </c>
      <c r="H53" s="448">
        <f>(G53-F53)</f>
        <v>0</v>
      </c>
      <c r="I53" s="74"/>
    </row>
    <row r="54" spans="2:9" ht="15.75" customHeight="1">
      <c r="B54" s="190">
        <v>43</v>
      </c>
      <c r="C54" s="71" t="s">
        <v>6</v>
      </c>
      <c r="D54" s="55"/>
      <c r="E54" s="182">
        <v>670</v>
      </c>
      <c r="F54" s="448">
        <f>'Account Information (INPUT)'!F255</f>
        <v>0</v>
      </c>
      <c r="G54" s="448">
        <f>'Account Information (INPUT)'!G255</f>
        <v>0</v>
      </c>
      <c r="H54" s="448">
        <f t="shared" si="1"/>
        <v>0</v>
      </c>
      <c r="I54" s="74"/>
    </row>
    <row r="55" spans="2:9" ht="15.75" customHeight="1">
      <c r="B55" s="190">
        <v>44</v>
      </c>
      <c r="C55" s="71" t="s">
        <v>7</v>
      </c>
      <c r="D55" s="71"/>
      <c r="E55" s="182">
        <v>675</v>
      </c>
      <c r="F55" s="448">
        <f>'Account Information (INPUT)'!F256</f>
        <v>0</v>
      </c>
      <c r="G55" s="448">
        <f>'Account Information (INPUT)'!G256</f>
        <v>0</v>
      </c>
      <c r="H55" s="448">
        <f t="shared" si="1"/>
        <v>0</v>
      </c>
      <c r="I55" s="74"/>
    </row>
    <row r="56" spans="2:9" ht="15.75" customHeight="1" thickBot="1">
      <c r="B56" s="190">
        <v>45</v>
      </c>
      <c r="C56" s="73"/>
      <c r="D56" s="200" t="s">
        <v>316</v>
      </c>
      <c r="E56" s="196"/>
      <c r="F56" s="449">
        <f>SUM(F24:F55)</f>
        <v>0</v>
      </c>
      <c r="G56" s="450">
        <f>SUM(G24:G55)</f>
        <v>0</v>
      </c>
      <c r="H56" s="450">
        <f>(G56-F56)</f>
        <v>0</v>
      </c>
      <c r="I56" s="74"/>
    </row>
    <row r="57" spans="2:9" ht="15.75" customHeight="1" thickBot="1">
      <c r="B57" s="190">
        <v>46</v>
      </c>
      <c r="C57" s="201"/>
      <c r="D57" s="202" t="s">
        <v>319</v>
      </c>
      <c r="E57" s="196"/>
      <c r="F57" s="451">
        <f>(F21-F56)</f>
        <v>0</v>
      </c>
      <c r="G57" s="452">
        <f>(G21-G56)</f>
        <v>0</v>
      </c>
      <c r="H57" s="452">
        <f>(H21-H56)</f>
        <v>0</v>
      </c>
      <c r="I57" s="74"/>
    </row>
    <row r="58" spans="3:9" ht="15.75" customHeight="1" thickTop="1">
      <c r="C58" s="201"/>
      <c r="D58" s="191"/>
      <c r="E58" s="203"/>
      <c r="F58" s="197"/>
      <c r="G58" s="197"/>
      <c r="H58" s="197"/>
      <c r="I58" s="74"/>
    </row>
    <row r="59" spans="3:9" ht="15.75" customHeight="1">
      <c r="C59" s="201"/>
      <c r="D59" s="191"/>
      <c r="E59" s="203"/>
      <c r="F59" s="197"/>
      <c r="G59" s="197"/>
      <c r="H59" s="197"/>
      <c r="I59" s="74"/>
    </row>
    <row r="60" spans="3:9" ht="15.75" customHeight="1">
      <c r="C60" s="201"/>
      <c r="D60" s="201"/>
      <c r="E60" s="203"/>
      <c r="F60" s="193"/>
      <c r="G60" s="193"/>
      <c r="H60" s="193"/>
      <c r="I60" s="74"/>
    </row>
    <row r="61" spans="2:8" s="49" customFormat="1" ht="15.75" customHeight="1">
      <c r="B61" s="669" t="str">
        <f>IF((Cover!$E$15=" "),LookUpData!$A$32,(LookUpData!$A$32&amp;"  "&amp;Cover!E$15))</f>
        <v>Annual Report of:  </v>
      </c>
      <c r="C61" s="669"/>
      <c r="D61" s="669"/>
      <c r="E61" s="78"/>
      <c r="F61" s="668" t="str">
        <f>IF((Cover!$G$26="Select a Year"),LookUpData!$A$33,(LookUpData!$A$34&amp;" "&amp;Cover!$G$26))</f>
        <v>For the period ending:</v>
      </c>
      <c r="G61" s="668"/>
      <c r="H61" s="668"/>
    </row>
    <row r="62" spans="2:8" s="51" customFormat="1" ht="15.75" customHeight="1">
      <c r="B62" s="681" t="s">
        <v>276</v>
      </c>
      <c r="C62" s="681"/>
      <c r="D62" s="681"/>
      <c r="E62" s="681"/>
      <c r="F62" s="681"/>
      <c r="G62" s="681"/>
      <c r="H62" s="681"/>
    </row>
    <row r="63" spans="2:8" s="51" customFormat="1" ht="15.75" customHeight="1">
      <c r="B63" s="713" t="s">
        <v>289</v>
      </c>
      <c r="C63" s="713"/>
      <c r="D63" s="713"/>
      <c r="E63" s="713"/>
      <c r="F63" s="713"/>
      <c r="G63" s="713"/>
      <c r="H63" s="713"/>
    </row>
    <row r="64" spans="2:8" s="51" customFormat="1" ht="15.75" customHeight="1" thickBot="1">
      <c r="B64" s="106"/>
      <c r="D64" s="144" t="s">
        <v>207</v>
      </c>
      <c r="E64" s="144"/>
      <c r="F64" s="146" t="s">
        <v>206</v>
      </c>
      <c r="G64" s="146" t="s">
        <v>208</v>
      </c>
      <c r="H64" s="146" t="s">
        <v>209</v>
      </c>
    </row>
    <row r="65" spans="1:8" s="51" customFormat="1" ht="54.75" customHeight="1" thickBot="1">
      <c r="A65" s="147"/>
      <c r="B65" s="148" t="s">
        <v>205</v>
      </c>
      <c r="C65" s="682" t="s">
        <v>1</v>
      </c>
      <c r="D65" s="712"/>
      <c r="E65" s="148" t="s">
        <v>0</v>
      </c>
      <c r="F65" s="150" t="s">
        <v>536</v>
      </c>
      <c r="G65" s="469" t="s">
        <v>537</v>
      </c>
      <c r="H65" s="396" t="s">
        <v>267</v>
      </c>
    </row>
    <row r="66" spans="2:10" ht="15.75" customHeight="1">
      <c r="B66" s="190">
        <v>47</v>
      </c>
      <c r="C66" s="717" t="s">
        <v>438</v>
      </c>
      <c r="D66" s="718"/>
      <c r="E66" s="357"/>
      <c r="F66" s="453"/>
      <c r="G66" s="453"/>
      <c r="H66" s="453"/>
      <c r="I66" s="51"/>
      <c r="J66" s="51"/>
    </row>
    <row r="67" spans="2:9" ht="15.75" customHeight="1">
      <c r="B67" s="190">
        <v>48</v>
      </c>
      <c r="C67" s="361" t="s">
        <v>314</v>
      </c>
      <c r="D67" s="191"/>
      <c r="E67" s="196"/>
      <c r="F67" s="448"/>
      <c r="G67" s="448"/>
      <c r="H67" s="448"/>
      <c r="I67" s="74"/>
    </row>
    <row r="68" spans="2:9" s="296" customFormat="1" ht="15.75" customHeight="1">
      <c r="B68" s="297">
        <v>49</v>
      </c>
      <c r="C68" s="157" t="s">
        <v>250</v>
      </c>
      <c r="D68" s="165"/>
      <c r="E68" s="184">
        <v>403</v>
      </c>
      <c r="F68" s="448">
        <f>'Account Information (INPUT)'!F142</f>
        <v>0</v>
      </c>
      <c r="G68" s="448">
        <f>'Account Information (INPUT)'!G142</f>
        <v>0</v>
      </c>
      <c r="H68" s="448">
        <f aca="true" t="shared" si="2" ref="H68:H84">(G68-F68)</f>
        <v>0</v>
      </c>
      <c r="I68" s="74"/>
    </row>
    <row r="69" spans="2:9" s="474" customFormat="1" ht="15.75" customHeight="1">
      <c r="B69" s="547">
        <v>50</v>
      </c>
      <c r="C69" s="157" t="s">
        <v>619</v>
      </c>
      <c r="D69" s="165"/>
      <c r="E69" s="184" t="s">
        <v>618</v>
      </c>
      <c r="F69" s="448">
        <f>'Account Information (INPUT)'!F143*-1</f>
        <v>0</v>
      </c>
      <c r="G69" s="448">
        <f>'Account Information (INPUT)'!G143*-1</f>
        <v>0</v>
      </c>
      <c r="H69" s="448">
        <f t="shared" si="2"/>
        <v>0</v>
      </c>
      <c r="I69" s="563"/>
    </row>
    <row r="70" spans="2:9" s="474" customFormat="1" ht="15.75" customHeight="1">
      <c r="B70" s="475">
        <v>51</v>
      </c>
      <c r="C70" s="157" t="s">
        <v>251</v>
      </c>
      <c r="D70" s="165"/>
      <c r="E70" s="184">
        <v>407</v>
      </c>
      <c r="F70" s="448">
        <f>'Account Information (INPUT)'!F145*-1</f>
        <v>0</v>
      </c>
      <c r="G70" s="448">
        <f>'Account Information (INPUT)'!G145*-1</f>
        <v>0</v>
      </c>
      <c r="H70" s="448">
        <f t="shared" si="2"/>
        <v>0</v>
      </c>
      <c r="I70" s="563"/>
    </row>
    <row r="71" spans="2:9" s="474" customFormat="1" ht="15.75" customHeight="1">
      <c r="B71" s="547">
        <v>52</v>
      </c>
      <c r="C71" s="157" t="s">
        <v>253</v>
      </c>
      <c r="D71" s="165"/>
      <c r="E71" s="184">
        <v>408</v>
      </c>
      <c r="F71" s="448">
        <f>'Account Information (INPUT)'!F151</f>
        <v>0</v>
      </c>
      <c r="G71" s="448">
        <f>'Account Information (INPUT)'!G151</f>
        <v>0</v>
      </c>
      <c r="H71" s="448">
        <f t="shared" si="2"/>
        <v>0</v>
      </c>
      <c r="I71" s="563"/>
    </row>
    <row r="72" spans="2:9" s="296" customFormat="1" ht="15.75" customHeight="1">
      <c r="B72" s="475">
        <v>53</v>
      </c>
      <c r="C72" s="198" t="s">
        <v>254</v>
      </c>
      <c r="D72" s="198"/>
      <c r="E72" s="303">
        <v>409</v>
      </c>
      <c r="F72" s="448">
        <f>'Account Information (INPUT)'!F156</f>
        <v>0</v>
      </c>
      <c r="G72" s="448">
        <f>'Account Information (INPUT)'!G156</f>
        <v>0</v>
      </c>
      <c r="H72" s="448">
        <f t="shared" si="2"/>
        <v>0</v>
      </c>
      <c r="I72" s="74"/>
    </row>
    <row r="73" spans="2:9" s="296" customFormat="1" ht="15.75" customHeight="1">
      <c r="B73" s="547">
        <v>54</v>
      </c>
      <c r="C73" s="198" t="s">
        <v>255</v>
      </c>
      <c r="D73" s="198"/>
      <c r="E73" s="303">
        <v>410</v>
      </c>
      <c r="F73" s="448">
        <f>'Account Information (INPUT)'!F160</f>
        <v>0</v>
      </c>
      <c r="G73" s="448">
        <f>'Account Information (INPUT)'!G160</f>
        <v>0</v>
      </c>
      <c r="H73" s="448">
        <f t="shared" si="2"/>
        <v>0</v>
      </c>
      <c r="I73" s="74"/>
    </row>
    <row r="74" spans="2:9" s="296" customFormat="1" ht="15.75" customHeight="1">
      <c r="B74" s="475">
        <v>55</v>
      </c>
      <c r="C74" s="198" t="s">
        <v>387</v>
      </c>
      <c r="D74" s="198"/>
      <c r="E74" s="303">
        <v>411</v>
      </c>
      <c r="F74" s="448">
        <f>'Account Information (INPUT)'!F164*-1</f>
        <v>0</v>
      </c>
      <c r="G74" s="448">
        <f>'Account Information (INPUT)'!G164*-1</f>
        <v>0</v>
      </c>
      <c r="H74" s="448">
        <f t="shared" si="2"/>
        <v>0</v>
      </c>
      <c r="I74" s="74"/>
    </row>
    <row r="75" spans="2:9" ht="15.75" customHeight="1">
      <c r="B75" s="547">
        <v>56</v>
      </c>
      <c r="C75" s="153" t="s">
        <v>256</v>
      </c>
      <c r="D75" s="168"/>
      <c r="E75" s="184">
        <v>412</v>
      </c>
      <c r="F75" s="448">
        <f>'Account Information (INPUT)'!F166</f>
        <v>0</v>
      </c>
      <c r="G75" s="448">
        <f>'Account Information (INPUT)'!G166</f>
        <v>0</v>
      </c>
      <c r="H75" s="448">
        <f t="shared" si="2"/>
        <v>0</v>
      </c>
      <c r="I75" s="74"/>
    </row>
    <row r="76" spans="2:9" ht="15.75" customHeight="1">
      <c r="B76" s="475">
        <v>57</v>
      </c>
      <c r="C76" s="157" t="s">
        <v>99</v>
      </c>
      <c r="D76" s="168"/>
      <c r="E76" s="184">
        <v>420</v>
      </c>
      <c r="F76" s="448">
        <f>'Account Information (INPUT)'!F172</f>
        <v>0</v>
      </c>
      <c r="G76" s="448">
        <f>'Account Information (INPUT)'!G172</f>
        <v>0</v>
      </c>
      <c r="H76" s="448">
        <f t="shared" si="2"/>
        <v>0</v>
      </c>
      <c r="I76" s="74"/>
    </row>
    <row r="77" spans="2:9" ht="15.75" customHeight="1">
      <c r="B77" s="547">
        <v>58</v>
      </c>
      <c r="C77" s="157" t="s">
        <v>258</v>
      </c>
      <c r="D77" s="168"/>
      <c r="E77" s="184">
        <v>426</v>
      </c>
      <c r="F77" s="448">
        <f>'Account Information (INPUT)'!F174</f>
        <v>0</v>
      </c>
      <c r="G77" s="448">
        <f>'Account Information (INPUT)'!G174</f>
        <v>0</v>
      </c>
      <c r="H77" s="448">
        <f t="shared" si="2"/>
        <v>0</v>
      </c>
      <c r="I77" s="74"/>
    </row>
    <row r="78" spans="2:9" ht="15.75" customHeight="1">
      <c r="B78" s="475">
        <v>59</v>
      </c>
      <c r="C78" s="157" t="s">
        <v>101</v>
      </c>
      <c r="D78" s="168"/>
      <c r="E78" s="184">
        <v>427</v>
      </c>
      <c r="F78" s="448">
        <f>'Account Information (INPUT)'!F175</f>
        <v>0</v>
      </c>
      <c r="G78" s="448">
        <f>'Account Information (INPUT)'!G175</f>
        <v>0</v>
      </c>
      <c r="H78" s="448">
        <f t="shared" si="2"/>
        <v>0</v>
      </c>
      <c r="I78" s="74"/>
    </row>
    <row r="79" spans="2:9" ht="15.75" customHeight="1">
      <c r="B79" s="547">
        <v>60</v>
      </c>
      <c r="C79" s="153" t="s">
        <v>259</v>
      </c>
      <c r="D79" s="168"/>
      <c r="E79" s="184">
        <v>435</v>
      </c>
      <c r="F79" s="448">
        <f>'Account Information (INPUT)'!F181</f>
        <v>0</v>
      </c>
      <c r="G79" s="448">
        <f>'Account Information (INPUT)'!G181</f>
        <v>0</v>
      </c>
      <c r="H79" s="448">
        <f t="shared" si="2"/>
        <v>0</v>
      </c>
      <c r="I79" s="74"/>
    </row>
    <row r="80" spans="2:9" ht="15.75" customHeight="1">
      <c r="B80" s="475">
        <v>61</v>
      </c>
      <c r="C80" s="157" t="s">
        <v>107</v>
      </c>
      <c r="D80" s="168"/>
      <c r="E80" s="184">
        <v>436</v>
      </c>
      <c r="F80" s="448">
        <f>'Account Information (INPUT)'!F182</f>
        <v>0</v>
      </c>
      <c r="G80" s="448">
        <f>'Account Information (INPUT)'!G182</f>
        <v>0</v>
      </c>
      <c r="H80" s="448">
        <f t="shared" si="2"/>
        <v>0</v>
      </c>
      <c r="I80" s="74"/>
    </row>
    <row r="81" spans="2:9" ht="15.75" customHeight="1">
      <c r="B81" s="547">
        <v>62</v>
      </c>
      <c r="C81" s="157" t="s">
        <v>108</v>
      </c>
      <c r="D81" s="168"/>
      <c r="E81" s="184">
        <v>437</v>
      </c>
      <c r="F81" s="448">
        <f>'Account Information (INPUT)'!F183</f>
        <v>0</v>
      </c>
      <c r="G81" s="448">
        <f>'Account Information (INPUT)'!G183</f>
        <v>0</v>
      </c>
      <c r="H81" s="448">
        <f t="shared" si="2"/>
        <v>0</v>
      </c>
      <c r="I81" s="74"/>
    </row>
    <row r="82" spans="2:9" ht="15.75" customHeight="1">
      <c r="B82" s="475">
        <v>63</v>
      </c>
      <c r="C82" s="157" t="s">
        <v>109</v>
      </c>
      <c r="D82" s="168"/>
      <c r="E82" s="184">
        <v>438</v>
      </c>
      <c r="F82" s="448">
        <f>'Account Information (INPUT)'!F184</f>
        <v>0</v>
      </c>
      <c r="G82" s="448">
        <f>'Account Information (INPUT)'!G184</f>
        <v>0</v>
      </c>
      <c r="H82" s="448">
        <f t="shared" si="2"/>
        <v>0</v>
      </c>
      <c r="I82" s="74"/>
    </row>
    <row r="83" spans="2:9" ht="15.75" customHeight="1">
      <c r="B83" s="547">
        <v>64</v>
      </c>
      <c r="C83" s="157" t="s">
        <v>110</v>
      </c>
      <c r="D83" s="168"/>
      <c r="E83" s="184">
        <v>439</v>
      </c>
      <c r="F83" s="448">
        <f>'Account Information (INPUT)'!F185</f>
        <v>0</v>
      </c>
      <c r="G83" s="448">
        <f>'Account Information (INPUT)'!G185</f>
        <v>0</v>
      </c>
      <c r="H83" s="448">
        <f t="shared" si="2"/>
        <v>0</v>
      </c>
      <c r="I83" s="74"/>
    </row>
    <row r="84" spans="2:9" ht="15.75" customHeight="1" thickBot="1">
      <c r="B84" s="475">
        <v>65</v>
      </c>
      <c r="C84" s="157"/>
      <c r="D84" s="204" t="s">
        <v>315</v>
      </c>
      <c r="E84" s="184"/>
      <c r="F84" s="449">
        <f>SUM(F68:F83)</f>
        <v>0</v>
      </c>
      <c r="G84" s="450">
        <f>SUM(G68:G83)</f>
        <v>0</v>
      </c>
      <c r="H84" s="450">
        <f t="shared" si="2"/>
        <v>0</v>
      </c>
      <c r="I84" s="74"/>
    </row>
    <row r="85" spans="2:9" ht="15.75" customHeight="1">
      <c r="B85" s="547">
        <v>66</v>
      </c>
      <c r="C85" s="157"/>
      <c r="D85" s="169"/>
      <c r="E85" s="184"/>
      <c r="F85" s="448"/>
      <c r="G85" s="448"/>
      <c r="H85" s="448"/>
      <c r="I85" s="74"/>
    </row>
    <row r="86" spans="2:9" ht="15.75" customHeight="1">
      <c r="B86" s="475">
        <v>67</v>
      </c>
      <c r="C86" s="205" t="s">
        <v>295</v>
      </c>
      <c r="D86" s="201"/>
      <c r="E86" s="196"/>
      <c r="F86" s="448"/>
      <c r="G86" s="448"/>
      <c r="H86" s="448"/>
      <c r="I86" s="74"/>
    </row>
    <row r="87" spans="2:9" s="537" customFormat="1" ht="15.75" customHeight="1">
      <c r="B87" s="547">
        <v>68</v>
      </c>
      <c r="C87" s="539" t="s">
        <v>583</v>
      </c>
      <c r="D87" s="542"/>
      <c r="E87" s="541">
        <v>413</v>
      </c>
      <c r="F87" s="448">
        <f>'Account Information (INPUT)'!F169</f>
        <v>0</v>
      </c>
      <c r="G87" s="448">
        <f>'Account Information (INPUT)'!G169</f>
        <v>0</v>
      </c>
      <c r="H87" s="448">
        <f aca="true" t="shared" si="3" ref="H87:H96">(G87-F87)</f>
        <v>0</v>
      </c>
      <c r="I87" s="534"/>
    </row>
    <row r="88" spans="2:9" s="537" customFormat="1" ht="15.75" customHeight="1">
      <c r="B88" s="475">
        <v>69</v>
      </c>
      <c r="C88" s="539" t="s">
        <v>584</v>
      </c>
      <c r="D88" s="542"/>
      <c r="E88" s="541">
        <v>414</v>
      </c>
      <c r="F88" s="448">
        <f>'Account Information (INPUT)'!F170</f>
        <v>0</v>
      </c>
      <c r="G88" s="448">
        <f>'Account Information (INPUT)'!G170</f>
        <v>0</v>
      </c>
      <c r="H88" s="448">
        <f t="shared" si="3"/>
        <v>0</v>
      </c>
      <c r="I88" s="534"/>
    </row>
    <row r="89" spans="2:9" ht="15.75" customHeight="1">
      <c r="B89" s="547">
        <v>70</v>
      </c>
      <c r="C89" s="157" t="s">
        <v>257</v>
      </c>
      <c r="D89" s="168"/>
      <c r="E89" s="184">
        <v>419</v>
      </c>
      <c r="F89" s="448">
        <f>'Account Information (INPUT)'!F171</f>
        <v>0</v>
      </c>
      <c r="G89" s="448">
        <f>'Account Information (INPUT)'!G171</f>
        <v>0</v>
      </c>
      <c r="H89" s="448">
        <f t="shared" si="3"/>
        <v>0</v>
      </c>
      <c r="I89" s="74"/>
    </row>
    <row r="90" spans="2:9" ht="15.75" customHeight="1">
      <c r="B90" s="475">
        <v>71</v>
      </c>
      <c r="C90" s="157" t="s">
        <v>100</v>
      </c>
      <c r="D90" s="168"/>
      <c r="E90" s="184">
        <v>421</v>
      </c>
      <c r="F90" s="448">
        <f>'Account Information (INPUT)'!F173</f>
        <v>0</v>
      </c>
      <c r="G90" s="448">
        <f>'Account Information (INPUT)'!G173</f>
        <v>0</v>
      </c>
      <c r="H90" s="448">
        <f t="shared" si="3"/>
        <v>0</v>
      </c>
      <c r="I90" s="74"/>
    </row>
    <row r="91" spans="2:9" ht="15.75" customHeight="1">
      <c r="B91" s="547">
        <v>72</v>
      </c>
      <c r="C91" s="76" t="s">
        <v>123</v>
      </c>
      <c r="D91" s="201"/>
      <c r="E91" s="182">
        <v>469</v>
      </c>
      <c r="F91" s="448">
        <f>'Account Information (INPUT)'!F208</f>
        <v>0</v>
      </c>
      <c r="G91" s="448">
        <f>'Account Information (INPUT)'!G208</f>
        <v>0</v>
      </c>
      <c r="H91" s="448">
        <f t="shared" si="3"/>
        <v>0</v>
      </c>
      <c r="I91" s="74"/>
    </row>
    <row r="92" spans="2:9" s="540" customFormat="1" ht="15.75" customHeight="1">
      <c r="B92" s="475">
        <v>73</v>
      </c>
      <c r="C92" s="76" t="s">
        <v>585</v>
      </c>
      <c r="D92" s="549"/>
      <c r="E92" s="182">
        <v>470</v>
      </c>
      <c r="F92" s="448">
        <f>'Account Information (INPUT)'!F209</f>
        <v>0</v>
      </c>
      <c r="G92" s="448">
        <f>'Account Information (INPUT)'!G209</f>
        <v>0</v>
      </c>
      <c r="H92" s="448">
        <f t="shared" si="3"/>
        <v>0</v>
      </c>
      <c r="I92" s="538"/>
    </row>
    <row r="93" spans="2:9" s="540" customFormat="1" ht="15.75" customHeight="1">
      <c r="B93" s="547">
        <v>74</v>
      </c>
      <c r="C93" s="76" t="s">
        <v>586</v>
      </c>
      <c r="D93" s="548"/>
      <c r="E93" s="182">
        <v>471</v>
      </c>
      <c r="F93" s="448">
        <f>'Account Information (INPUT)'!F210</f>
        <v>0</v>
      </c>
      <c r="G93" s="448">
        <f>'Account Information (INPUT)'!G210</f>
        <v>0</v>
      </c>
      <c r="H93" s="448">
        <f t="shared" si="3"/>
        <v>0</v>
      </c>
      <c r="I93" s="538"/>
    </row>
    <row r="94" spans="2:9" s="540" customFormat="1" ht="15.75" customHeight="1">
      <c r="B94" s="475">
        <v>75</v>
      </c>
      <c r="C94" s="76" t="s">
        <v>587</v>
      </c>
      <c r="D94" s="548"/>
      <c r="E94" s="182">
        <v>472</v>
      </c>
      <c r="F94" s="448">
        <f>'Account Information (INPUT)'!F211</f>
        <v>0</v>
      </c>
      <c r="G94" s="448">
        <f>'Account Information (INPUT)'!G211</f>
        <v>0</v>
      </c>
      <c r="H94" s="448">
        <f t="shared" si="3"/>
        <v>0</v>
      </c>
      <c r="I94" s="538"/>
    </row>
    <row r="95" spans="2:9" s="540" customFormat="1" ht="15.75" customHeight="1">
      <c r="B95" s="547">
        <v>76</v>
      </c>
      <c r="C95" s="546" t="s">
        <v>588</v>
      </c>
      <c r="D95" s="548"/>
      <c r="E95" s="182">
        <v>473</v>
      </c>
      <c r="F95" s="448">
        <f>'Account Information (INPUT)'!F212</f>
        <v>0</v>
      </c>
      <c r="G95" s="448">
        <f>'Account Information (INPUT)'!G212</f>
        <v>0</v>
      </c>
      <c r="H95" s="448">
        <f t="shared" si="3"/>
        <v>0</v>
      </c>
      <c r="I95" s="538"/>
    </row>
    <row r="96" spans="2:9" ht="15.75" customHeight="1">
      <c r="B96" s="475">
        <v>77</v>
      </c>
      <c r="C96" s="76" t="s">
        <v>2</v>
      </c>
      <c r="D96" s="201"/>
      <c r="E96" s="181">
        <v>474</v>
      </c>
      <c r="F96" s="448">
        <f>'Account Information (INPUT)'!F213</f>
        <v>0</v>
      </c>
      <c r="G96" s="448">
        <f>'Account Information (INPUT)'!G213</f>
        <v>0</v>
      </c>
      <c r="H96" s="448">
        <f t="shared" si="3"/>
        <v>0</v>
      </c>
      <c r="I96" s="74"/>
    </row>
    <row r="97" spans="2:9" ht="15.75" customHeight="1" thickBot="1">
      <c r="B97" s="547">
        <v>78</v>
      </c>
      <c r="C97" s="191"/>
      <c r="D97" s="206" t="s">
        <v>318</v>
      </c>
      <c r="E97" s="196"/>
      <c r="F97" s="450">
        <f>SUM(F87:F96)</f>
        <v>0</v>
      </c>
      <c r="G97" s="450">
        <f>SUM(G87:G96)</f>
        <v>0</v>
      </c>
      <c r="H97" s="450">
        <f>SUM(H87:H96)</f>
        <v>0</v>
      </c>
      <c r="I97" s="74"/>
    </row>
    <row r="98" spans="2:9" ht="15.75" customHeight="1">
      <c r="B98" s="475">
        <v>79</v>
      </c>
      <c r="C98" s="191"/>
      <c r="D98" s="198"/>
      <c r="E98" s="196"/>
      <c r="F98" s="448"/>
      <c r="G98" s="448"/>
      <c r="H98" s="448"/>
      <c r="I98" s="74"/>
    </row>
    <row r="99" spans="2:9" ht="15.75" customHeight="1">
      <c r="B99" s="547">
        <v>80</v>
      </c>
      <c r="C99" s="191"/>
      <c r="D99" s="198"/>
      <c r="E99" s="196"/>
      <c r="F99" s="448"/>
      <c r="G99" s="448"/>
      <c r="H99" s="448"/>
      <c r="I99" s="74"/>
    </row>
    <row r="100" spans="2:9" ht="15.75" customHeight="1" thickBot="1">
      <c r="B100" s="475">
        <v>81</v>
      </c>
      <c r="C100" s="191"/>
      <c r="D100" s="207" t="s">
        <v>436</v>
      </c>
      <c r="E100" s="196"/>
      <c r="F100" s="449">
        <f>F21+F97</f>
        <v>0</v>
      </c>
      <c r="G100" s="450">
        <f>G21+G97</f>
        <v>0</v>
      </c>
      <c r="H100" s="450">
        <f>H21+H97</f>
        <v>0</v>
      </c>
      <c r="I100" s="74"/>
    </row>
    <row r="101" spans="2:9" ht="15.75" customHeight="1" thickBot="1">
      <c r="B101" s="547">
        <v>82</v>
      </c>
      <c r="C101" s="191"/>
      <c r="D101" s="207" t="s">
        <v>437</v>
      </c>
      <c r="E101" s="196"/>
      <c r="F101" s="455">
        <f>F56+F84</f>
        <v>0</v>
      </c>
      <c r="G101" s="456">
        <f>G56+G84</f>
        <v>0</v>
      </c>
      <c r="H101" s="456">
        <f>H56+H84</f>
        <v>0</v>
      </c>
      <c r="I101" s="74"/>
    </row>
    <row r="102" spans="2:9" ht="15.75" customHeight="1" thickBot="1">
      <c r="B102" s="475">
        <v>83</v>
      </c>
      <c r="C102" s="194"/>
      <c r="D102" s="207" t="s">
        <v>363</v>
      </c>
      <c r="E102" s="196"/>
      <c r="F102" s="454">
        <f>F100-F101</f>
        <v>0</v>
      </c>
      <c r="G102" s="454">
        <f>G100-G101</f>
        <v>0</v>
      </c>
      <c r="H102" s="454">
        <f>H100-H101</f>
        <v>0</v>
      </c>
      <c r="I102" s="74"/>
    </row>
    <row r="103" spans="3:9" ht="15.75" customHeight="1" thickTop="1">
      <c r="C103" s="201"/>
      <c r="D103" s="198"/>
      <c r="E103" s="203"/>
      <c r="F103" s="448"/>
      <c r="G103" s="448"/>
      <c r="H103" s="448"/>
      <c r="I103" s="74"/>
    </row>
    <row r="104" spans="3:8" ht="15.75" customHeight="1">
      <c r="C104" s="201"/>
      <c r="D104" s="198"/>
      <c r="E104" s="203"/>
      <c r="F104" s="197"/>
      <c r="G104" s="197"/>
      <c r="H104" s="197"/>
    </row>
    <row r="105" spans="3:8" ht="15.75" customHeight="1">
      <c r="C105" s="198"/>
      <c r="D105" s="198"/>
      <c r="E105" s="203"/>
      <c r="F105" s="197"/>
      <c r="G105" s="197"/>
      <c r="H105" s="197"/>
    </row>
    <row r="106" spans="3:8" ht="15.75" customHeight="1">
      <c r="C106" s="191"/>
      <c r="D106" s="201"/>
      <c r="E106" s="203"/>
      <c r="F106" s="197"/>
      <c r="G106" s="197"/>
      <c r="H106" s="197"/>
    </row>
    <row r="107" spans="4:8" ht="15.75" customHeight="1">
      <c r="D107" s="79"/>
      <c r="E107" s="203"/>
      <c r="F107" s="208"/>
      <c r="G107" s="209"/>
      <c r="H107" s="209"/>
    </row>
    <row r="108" spans="4:8" ht="15.75" customHeight="1">
      <c r="D108" s="73"/>
      <c r="E108" s="203"/>
      <c r="F108" s="208"/>
      <c r="G108" s="209"/>
      <c r="H108" s="209"/>
    </row>
    <row r="109" spans="4:8" ht="15.75" customHeight="1">
      <c r="D109" s="73"/>
      <c r="E109" s="203"/>
      <c r="F109" s="208"/>
      <c r="G109" s="209"/>
      <c r="H109" s="209"/>
    </row>
    <row r="110" spans="4:8" ht="15.75" customHeight="1">
      <c r="D110" s="73"/>
      <c r="E110" s="203"/>
      <c r="F110" s="208"/>
      <c r="G110" s="209"/>
      <c r="H110" s="209"/>
    </row>
    <row r="111" spans="4:6" ht="15.75" customHeight="1">
      <c r="D111" s="73"/>
      <c r="E111" s="73"/>
      <c r="F111" s="73"/>
    </row>
  </sheetData>
  <sheetProtection password="CD68" sheet="1"/>
  <mergeCells count="14">
    <mergeCell ref="C14:D14"/>
    <mergeCell ref="C11:D11"/>
    <mergeCell ref="C65:D65"/>
    <mergeCell ref="B61:D61"/>
    <mergeCell ref="F1:G1"/>
    <mergeCell ref="F61:H61"/>
    <mergeCell ref="B62:H62"/>
    <mergeCell ref="B63:H63"/>
    <mergeCell ref="C66:D66"/>
    <mergeCell ref="C15:D15"/>
    <mergeCell ref="B7:D7"/>
    <mergeCell ref="F7:H7"/>
    <mergeCell ref="B8:H8"/>
    <mergeCell ref="B9:H9"/>
  </mergeCells>
  <printOptions horizontalCentered="1"/>
  <pageMargins left="0.5" right="0.7" top="0.5" bottom="0.5" header="0.5" footer="0.5"/>
  <pageSetup horizontalDpi="600" verticalDpi="600" orientation="portrait" scale="68" r:id="rId1"/>
  <headerFooter>
    <oddFooter>&amp;C&amp;9Page: &amp;P of  &amp;N&amp;R&amp;9(Rev. Mar/2010)</oddFooter>
  </headerFooter>
  <rowBreaks count="1" manualBreakCount="1">
    <brk id="60" max="8" man="1"/>
  </rowBreaks>
  <ignoredErrors>
    <ignoredError sqref="B7 F21:G22 B61 F98:J98 I97:J97 H96:J96 H91:J91" emptyCellReference="1"/>
  </ignoredErrors>
</worksheet>
</file>

<file path=xl/worksheets/sheet12.xml><?xml version="1.0" encoding="utf-8"?>
<worksheet xmlns="http://schemas.openxmlformats.org/spreadsheetml/2006/main" xmlns:r="http://schemas.openxmlformats.org/officeDocument/2006/relationships">
  <dimension ref="A1:K113"/>
  <sheetViews>
    <sheetView showGridLines="0" zoomScaleSheetLayoutView="100" zoomScalePageLayoutView="0" workbookViewId="0" topLeftCell="A1">
      <selection activeCell="A3" sqref="A3"/>
    </sheetView>
  </sheetViews>
  <sheetFormatPr defaultColWidth="9.00390625" defaultRowHeight="15.75" customHeight="1"/>
  <cols>
    <col min="1" max="1" width="2.625" style="210" customWidth="1"/>
    <col min="2" max="2" width="24.625" style="210" customWidth="1"/>
    <col min="3" max="3" width="16.625" style="212" customWidth="1"/>
    <col min="4" max="4" width="10.625" style="210" customWidth="1"/>
    <col min="5" max="6" width="2.625" style="210" customWidth="1"/>
    <col min="7" max="7" width="24.625" style="210" customWidth="1"/>
    <col min="8" max="8" width="16.625" style="212" customWidth="1"/>
    <col min="9" max="9" width="10.625" style="210" customWidth="1"/>
    <col min="10" max="10" width="2.625" style="210" customWidth="1"/>
    <col min="11" max="13" width="9.00390625" style="210" customWidth="1"/>
    <col min="14" max="16384" width="9.00390625" style="210" customWidth="1"/>
  </cols>
  <sheetData>
    <row r="1" spans="1:9" s="49" customFormat="1" ht="15.75" customHeight="1">
      <c r="A1" s="80"/>
      <c r="B1" s="669" t="str">
        <f>IF((Cover!$E$15=" "),LookUpData!$A$32,(LookUpData!$A$32&amp;"  "&amp;Cover!E$15))</f>
        <v>Annual Report of:  </v>
      </c>
      <c r="C1" s="669"/>
      <c r="D1" s="669"/>
      <c r="E1" s="78"/>
      <c r="F1" s="81"/>
      <c r="G1" s="668" t="str">
        <f>IF((Cover!$G$26="Select a Year"),LookUpData!$A$33,(LookUpData!$A$34&amp;" "&amp;Cover!$G$26))</f>
        <v>For the period ending:</v>
      </c>
      <c r="H1" s="668"/>
      <c r="I1" s="668"/>
    </row>
    <row r="2" spans="3:8" s="82" customFormat="1" ht="15.75" customHeight="1">
      <c r="C2" s="83"/>
      <c r="H2" s="83"/>
    </row>
    <row r="3" spans="2:9" ht="15.75">
      <c r="B3" s="721" t="s">
        <v>538</v>
      </c>
      <c r="C3" s="721"/>
      <c r="D3" s="721"/>
      <c r="E3" s="721"/>
      <c r="F3" s="721"/>
      <c r="G3" s="721"/>
      <c r="H3" s="721"/>
      <c r="I3" s="721"/>
    </row>
    <row r="4" ht="15.75">
      <c r="B4" s="211"/>
    </row>
    <row r="5" spans="4:9" ht="15.75">
      <c r="D5" s="373" t="s">
        <v>217</v>
      </c>
      <c r="E5" s="213"/>
      <c r="F5" s="213"/>
      <c r="I5" s="373" t="s">
        <v>217</v>
      </c>
    </row>
    <row r="6" spans="2:9" ht="15.75">
      <c r="B6" s="214" t="s">
        <v>218</v>
      </c>
      <c r="C6" s="215"/>
      <c r="D6" s="214" t="s">
        <v>219</v>
      </c>
      <c r="E6" s="216"/>
      <c r="F6" s="216"/>
      <c r="G6" s="214" t="s">
        <v>220</v>
      </c>
      <c r="H6" s="215"/>
      <c r="I6" s="214" t="s">
        <v>221</v>
      </c>
    </row>
    <row r="7" spans="2:9" ht="15.75">
      <c r="B7" s="210" t="s">
        <v>310</v>
      </c>
      <c r="C7" s="442">
        <f>'Income Statement'!G21</f>
        <v>0</v>
      </c>
      <c r="D7" s="217">
        <f>IF($C$13=0,"",($C$7/$C$13))</f>
      </c>
      <c r="E7" s="218"/>
      <c r="F7" s="218"/>
      <c r="G7" s="210" t="s">
        <v>222</v>
      </c>
      <c r="H7" s="442">
        <f>'Income Statement'!G56*-1</f>
        <v>0</v>
      </c>
      <c r="I7" s="219">
        <f>IF($H$13=0,"",($H$7/$H$13))</f>
      </c>
    </row>
    <row r="8" spans="2:9" ht="15.75">
      <c r="B8" s="210" t="s">
        <v>311</v>
      </c>
      <c r="C8" s="433">
        <f>'Income Statement'!G97</f>
        <v>0</v>
      </c>
      <c r="D8" s="217">
        <f>IF($C$13=0,"",($C$8/$C$13))</f>
      </c>
      <c r="E8" s="220"/>
      <c r="F8" s="220"/>
      <c r="G8" s="210" t="s">
        <v>223</v>
      </c>
      <c r="H8" s="433">
        <f>'Income Statement'!G68*-1</f>
        <v>0</v>
      </c>
      <c r="I8" s="219">
        <f>IF($H$13=0,"",($H$8/$H$13))</f>
      </c>
    </row>
    <row r="9" spans="2:11" s="212" customFormat="1" ht="15.75">
      <c r="B9" s="221"/>
      <c r="C9" s="434"/>
      <c r="D9" s="217"/>
      <c r="E9" s="220"/>
      <c r="F9" s="220"/>
      <c r="G9" s="82" t="s">
        <v>486</v>
      </c>
      <c r="H9" s="442">
        <f>'Income Statement'!G69*-1</f>
        <v>0</v>
      </c>
      <c r="I9" s="219">
        <f>IF($H$13=0,"",($H$9/$H$13))</f>
      </c>
      <c r="K9" s="222"/>
    </row>
    <row r="10" spans="2:9" s="212" customFormat="1" ht="15.75">
      <c r="B10" s="221"/>
      <c r="C10" s="434"/>
      <c r="D10" s="217"/>
      <c r="E10" s="220"/>
      <c r="F10" s="220"/>
      <c r="G10" s="210" t="s">
        <v>224</v>
      </c>
      <c r="H10" s="434">
        <f>'Income Statement'!G72*-1</f>
        <v>0</v>
      </c>
      <c r="I10" s="219">
        <f>IF($H$13=0,"",($H$10/$H$13))</f>
      </c>
    </row>
    <row r="11" spans="2:9" ht="15.75">
      <c r="B11" s="221"/>
      <c r="C11" s="435"/>
      <c r="D11" s="223"/>
      <c r="E11" s="213"/>
      <c r="F11" s="213"/>
      <c r="G11" s="224" t="s">
        <v>225</v>
      </c>
      <c r="H11" s="434">
        <f>('Income Statement'!G71+'Income Statement'!G73+'Income Statement'!G74+'Income Statement'!G75+'Income Statement'!G76+'Income Statement'!G77+'Income Statement'!G78+'Income Statement'!G79+'Income Statement'!G80+'Income Statement'!G81+'Income Statement'!G82+'Income Statement'!G83)*-1</f>
        <v>0</v>
      </c>
      <c r="I11" s="219">
        <f>IF($H$13=0,"",($H$11/$H$13))</f>
      </c>
    </row>
    <row r="12" spans="2:9" ht="16.5" thickBot="1">
      <c r="B12" s="225"/>
      <c r="C12" s="436"/>
      <c r="D12" s="226"/>
      <c r="E12" s="213"/>
      <c r="F12" s="213"/>
      <c r="G12" s="227"/>
      <c r="H12" s="437"/>
      <c r="I12" s="228"/>
    </row>
    <row r="13" spans="2:9" ht="16.5" thickBot="1">
      <c r="B13" s="374" t="s">
        <v>226</v>
      </c>
      <c r="C13" s="438">
        <f>SUM($C$6:$C$11)</f>
        <v>0</v>
      </c>
      <c r="D13" s="217">
        <f>IF($C$13=0,"",($C$13/C13))</f>
      </c>
      <c r="E13" s="213"/>
      <c r="F13" s="213"/>
      <c r="G13" s="374" t="s">
        <v>227</v>
      </c>
      <c r="H13" s="438">
        <f>SUM($H$6:$H$11)</f>
        <v>0</v>
      </c>
      <c r="I13" s="217">
        <f>IF($H$13=0,"",($H$13/$H$13))</f>
      </c>
    </row>
    <row r="14" ht="16.5" thickTop="1"/>
    <row r="15" spans="3:8" ht="16.5" thickBot="1">
      <c r="C15" s="722" t="s">
        <v>228</v>
      </c>
      <c r="D15" s="722"/>
      <c r="E15" s="722"/>
      <c r="F15" s="722"/>
      <c r="G15" s="439">
        <f>$C$13+$H$13</f>
        <v>0</v>
      </c>
      <c r="H15" s="210"/>
    </row>
    <row r="16" spans="1:10" ht="16.5" thickTop="1">
      <c r="A16" s="224"/>
      <c r="B16" s="224"/>
      <c r="C16" s="229"/>
      <c r="D16" s="224"/>
      <c r="E16" s="224"/>
      <c r="F16" s="224"/>
      <c r="G16" s="224"/>
      <c r="H16" s="229"/>
      <c r="I16" s="224"/>
      <c r="J16" s="224"/>
    </row>
    <row r="17" spans="1:10" ht="15.75">
      <c r="A17" s="224"/>
      <c r="B17" s="440"/>
      <c r="C17" s="229"/>
      <c r="D17" s="224"/>
      <c r="E17" s="224"/>
      <c r="F17" s="224"/>
      <c r="G17" s="224"/>
      <c r="H17" s="229"/>
      <c r="I17" s="224"/>
      <c r="J17" s="224"/>
    </row>
    <row r="18" spans="1:10" ht="15.75">
      <c r="A18" s="224"/>
      <c r="B18" s="224"/>
      <c r="C18" s="229"/>
      <c r="D18" s="224"/>
      <c r="E18" s="224"/>
      <c r="F18" s="224"/>
      <c r="G18" s="224"/>
      <c r="H18" s="229"/>
      <c r="I18" s="224"/>
      <c r="J18" s="224"/>
    </row>
    <row r="19" spans="1:10" ht="15.75">
      <c r="A19" s="224"/>
      <c r="B19" s="224"/>
      <c r="C19" s="229"/>
      <c r="D19" s="224"/>
      <c r="E19" s="224"/>
      <c r="F19" s="224"/>
      <c r="G19" s="224"/>
      <c r="H19" s="229"/>
      <c r="I19" s="224"/>
      <c r="J19" s="224"/>
    </row>
    <row r="20" spans="1:10" ht="15.75">
      <c r="A20" s="224"/>
      <c r="B20" s="224"/>
      <c r="C20" s="229"/>
      <c r="D20" s="224"/>
      <c r="E20" s="224"/>
      <c r="F20" s="224"/>
      <c r="G20" s="224"/>
      <c r="H20" s="229"/>
      <c r="I20" s="224"/>
      <c r="J20" s="224"/>
    </row>
    <row r="21" spans="1:10" ht="15.75">
      <c r="A21" s="224"/>
      <c r="B21" s="224"/>
      <c r="C21" s="229"/>
      <c r="D21" s="224"/>
      <c r="E21" s="224"/>
      <c r="F21" s="224"/>
      <c r="G21" s="224"/>
      <c r="H21" s="229"/>
      <c r="I21" s="224"/>
      <c r="J21" s="224"/>
    </row>
    <row r="22" spans="1:10" ht="15.75">
      <c r="A22" s="224"/>
      <c r="B22" s="224"/>
      <c r="C22" s="229"/>
      <c r="D22" s="224"/>
      <c r="E22" s="224"/>
      <c r="F22" s="224"/>
      <c r="G22" s="224"/>
      <c r="H22" s="229"/>
      <c r="I22" s="224"/>
      <c r="J22" s="224"/>
    </row>
    <row r="23" spans="1:10" ht="15.75">
      <c r="A23" s="224"/>
      <c r="B23" s="224"/>
      <c r="C23" s="229"/>
      <c r="D23" s="224"/>
      <c r="E23" s="224"/>
      <c r="F23" s="224"/>
      <c r="G23" s="224"/>
      <c r="H23" s="229"/>
      <c r="I23" s="224"/>
      <c r="J23" s="224"/>
    </row>
    <row r="24" spans="1:10" s="86" customFormat="1" ht="15.75">
      <c r="A24" s="85"/>
      <c r="B24" s="85"/>
      <c r="C24" s="84"/>
      <c r="D24" s="85"/>
      <c r="E24" s="85"/>
      <c r="F24" s="85"/>
      <c r="G24" s="85"/>
      <c r="H24" s="84"/>
      <c r="I24" s="85"/>
      <c r="J24" s="85"/>
    </row>
    <row r="25" spans="1:10" s="86" customFormat="1" ht="15.75">
      <c r="A25" s="85"/>
      <c r="B25" s="441"/>
      <c r="C25" s="84"/>
      <c r="D25" s="85"/>
      <c r="E25" s="85"/>
      <c r="F25" s="85"/>
      <c r="G25" s="85"/>
      <c r="H25" s="84"/>
      <c r="I25" s="85"/>
      <c r="J25" s="85"/>
    </row>
    <row r="26" spans="1:10" s="86" customFormat="1" ht="15.75">
      <c r="A26" s="85"/>
      <c r="B26" s="441"/>
      <c r="C26" s="84"/>
      <c r="D26" s="85"/>
      <c r="E26" s="85"/>
      <c r="F26" s="85"/>
      <c r="G26" s="85"/>
      <c r="H26" s="84"/>
      <c r="I26" s="85"/>
      <c r="J26" s="85"/>
    </row>
    <row r="27" spans="1:10" s="86" customFormat="1" ht="15.75">
      <c r="A27" s="85"/>
      <c r="B27" s="85"/>
      <c r="C27" s="84"/>
      <c r="D27" s="85"/>
      <c r="E27" s="85"/>
      <c r="F27" s="85"/>
      <c r="G27" s="85"/>
      <c r="H27" s="84"/>
      <c r="I27" s="85"/>
      <c r="J27" s="85"/>
    </row>
    <row r="28" spans="1:10" s="86" customFormat="1" ht="15.75">
      <c r="A28" s="85"/>
      <c r="B28" s="85"/>
      <c r="C28" s="84"/>
      <c r="D28" s="85"/>
      <c r="E28" s="85"/>
      <c r="F28" s="85"/>
      <c r="G28" s="85"/>
      <c r="H28" s="84"/>
      <c r="I28" s="85"/>
      <c r="J28" s="85"/>
    </row>
    <row r="29" spans="1:10" s="86" customFormat="1" ht="15.75">
      <c r="A29" s="85"/>
      <c r="B29" s="85"/>
      <c r="C29" s="84"/>
      <c r="D29" s="85"/>
      <c r="E29" s="85"/>
      <c r="F29" s="85"/>
      <c r="G29" s="85"/>
      <c r="H29" s="84"/>
      <c r="I29" s="85"/>
      <c r="J29" s="85"/>
    </row>
    <row r="30" spans="1:10" s="86" customFormat="1" ht="15.75">
      <c r="A30" s="85"/>
      <c r="B30" s="85"/>
      <c r="C30" s="84"/>
      <c r="D30" s="85"/>
      <c r="E30" s="85"/>
      <c r="F30" s="85"/>
      <c r="G30" s="85"/>
      <c r="H30" s="84"/>
      <c r="I30" s="85"/>
      <c r="J30" s="85"/>
    </row>
    <row r="31" spans="1:10" s="86" customFormat="1" ht="15.75">
      <c r="A31" s="85"/>
      <c r="B31" s="85"/>
      <c r="C31" s="84"/>
      <c r="D31" s="85"/>
      <c r="E31" s="85"/>
      <c r="F31" s="85"/>
      <c r="G31" s="85"/>
      <c r="H31" s="84"/>
      <c r="I31" s="85"/>
      <c r="J31" s="85"/>
    </row>
    <row r="32" spans="1:10" s="86" customFormat="1" ht="15.75">
      <c r="A32" s="85"/>
      <c r="B32" s="85"/>
      <c r="C32" s="84"/>
      <c r="D32" s="85"/>
      <c r="E32" s="85"/>
      <c r="F32" s="85"/>
      <c r="G32" s="85"/>
      <c r="H32" s="84"/>
      <c r="I32" s="85"/>
      <c r="J32" s="85"/>
    </row>
    <row r="33" spans="1:10" ht="15.75">
      <c r="A33" s="224"/>
      <c r="B33" s="224"/>
      <c r="C33" s="229"/>
      <c r="D33" s="224"/>
      <c r="E33" s="224"/>
      <c r="F33" s="224"/>
      <c r="G33" s="224"/>
      <c r="H33" s="229"/>
      <c r="I33" s="224"/>
      <c r="J33" s="224"/>
    </row>
    <row r="34" spans="1:10" ht="15.75">
      <c r="A34" s="224"/>
      <c r="B34" s="224"/>
      <c r="C34" s="229"/>
      <c r="D34" s="224"/>
      <c r="E34" s="224"/>
      <c r="F34" s="224"/>
      <c r="G34" s="224"/>
      <c r="H34" s="229"/>
      <c r="I34" s="224"/>
      <c r="J34" s="224"/>
    </row>
    <row r="35" spans="1:10" ht="15.75">
      <c r="A35" s="224"/>
      <c r="B35" s="440"/>
      <c r="C35" s="229"/>
      <c r="D35" s="224"/>
      <c r="E35" s="224"/>
      <c r="F35" s="224"/>
      <c r="G35" s="224"/>
      <c r="H35" s="229"/>
      <c r="I35" s="224"/>
      <c r="J35" s="224"/>
    </row>
    <row r="36" spans="1:10" ht="15.75">
      <c r="A36" s="224"/>
      <c r="B36" s="353"/>
      <c r="C36" s="353"/>
      <c r="D36" s="353"/>
      <c r="E36" s="353"/>
      <c r="F36" s="353"/>
      <c r="G36" s="353"/>
      <c r="H36" s="353"/>
      <c r="I36" s="353"/>
      <c r="J36" s="224"/>
    </row>
    <row r="37" spans="1:10" ht="15.75">
      <c r="A37" s="224"/>
      <c r="B37" s="353"/>
      <c r="C37" s="353"/>
      <c r="D37" s="353"/>
      <c r="E37" s="353"/>
      <c r="F37" s="353"/>
      <c r="G37" s="353"/>
      <c r="H37" s="353"/>
      <c r="I37" s="353"/>
      <c r="J37" s="224"/>
    </row>
    <row r="38" spans="1:10" ht="15.75">
      <c r="A38" s="224"/>
      <c r="B38" s="353"/>
      <c r="C38" s="353"/>
      <c r="D38" s="353"/>
      <c r="E38" s="353"/>
      <c r="F38" s="353"/>
      <c r="G38" s="353"/>
      <c r="H38" s="353"/>
      <c r="I38" s="353"/>
      <c r="J38" s="224"/>
    </row>
    <row r="39" spans="1:10" ht="15.75">
      <c r="A39" s="224"/>
      <c r="B39" s="353"/>
      <c r="C39" s="353"/>
      <c r="D39" s="353"/>
      <c r="E39" s="353"/>
      <c r="F39" s="353"/>
      <c r="G39" s="353"/>
      <c r="H39" s="353"/>
      <c r="I39" s="353"/>
      <c r="J39" s="224"/>
    </row>
    <row r="40" spans="1:10" ht="15.75">
      <c r="A40" s="224"/>
      <c r="B40" s="353"/>
      <c r="C40" s="353"/>
      <c r="D40" s="353"/>
      <c r="E40" s="353"/>
      <c r="F40" s="353"/>
      <c r="G40" s="353"/>
      <c r="H40" s="353"/>
      <c r="I40" s="353"/>
      <c r="J40" s="224"/>
    </row>
    <row r="41" spans="1:10" ht="15.75">
      <c r="A41" s="224"/>
      <c r="B41" s="353"/>
      <c r="C41" s="353"/>
      <c r="D41" s="353"/>
      <c r="E41" s="353"/>
      <c r="F41" s="353"/>
      <c r="G41" s="353"/>
      <c r="H41" s="353"/>
      <c r="I41" s="353"/>
      <c r="J41" s="224"/>
    </row>
    <row r="42" spans="1:10" ht="15.75">
      <c r="A42" s="224"/>
      <c r="B42" s="353"/>
      <c r="C42" s="353"/>
      <c r="D42" s="353"/>
      <c r="E42" s="353"/>
      <c r="F42" s="353"/>
      <c r="G42" s="353"/>
      <c r="H42" s="353"/>
      <c r="I42" s="353"/>
      <c r="J42" s="224"/>
    </row>
    <row r="43" spans="1:10" ht="15.75">
      <c r="A43" s="224"/>
      <c r="B43" s="353"/>
      <c r="C43" s="353"/>
      <c r="D43" s="353"/>
      <c r="E43" s="353"/>
      <c r="F43" s="353"/>
      <c r="G43" s="353"/>
      <c r="H43" s="353"/>
      <c r="I43" s="353"/>
      <c r="J43" s="224"/>
    </row>
    <row r="44" spans="1:10" ht="15.75">
      <c r="A44" s="224"/>
      <c r="B44" s="353"/>
      <c r="C44" s="353"/>
      <c r="D44" s="353"/>
      <c r="E44" s="353"/>
      <c r="F44" s="353"/>
      <c r="G44" s="353"/>
      <c r="H44" s="353"/>
      <c r="I44" s="353"/>
      <c r="J44" s="224"/>
    </row>
    <row r="45" spans="1:10" ht="15.75">
      <c r="A45" s="224"/>
      <c r="B45" s="353"/>
      <c r="C45" s="353"/>
      <c r="D45" s="353"/>
      <c r="E45" s="353"/>
      <c r="F45" s="353"/>
      <c r="G45" s="353"/>
      <c r="H45" s="353"/>
      <c r="I45" s="353"/>
      <c r="J45" s="224"/>
    </row>
    <row r="46" spans="1:10" ht="15.75">
      <c r="A46" s="224"/>
      <c r="B46" s="353"/>
      <c r="C46" s="353"/>
      <c r="D46" s="353"/>
      <c r="E46" s="353"/>
      <c r="F46" s="353"/>
      <c r="G46" s="353"/>
      <c r="H46" s="353"/>
      <c r="I46" s="353"/>
      <c r="J46" s="224"/>
    </row>
    <row r="47" spans="1:10" ht="15.75">
      <c r="A47" s="224"/>
      <c r="B47" s="353"/>
      <c r="C47" s="353"/>
      <c r="D47" s="353"/>
      <c r="E47" s="353"/>
      <c r="F47" s="353"/>
      <c r="G47" s="353"/>
      <c r="H47" s="353"/>
      <c r="I47" s="353"/>
      <c r="J47" s="224"/>
    </row>
    <row r="48" spans="1:10" ht="15.75">
      <c r="A48" s="224"/>
      <c r="B48" s="353"/>
      <c r="C48" s="353"/>
      <c r="D48" s="353"/>
      <c r="E48" s="353"/>
      <c r="F48" s="353"/>
      <c r="G48" s="353"/>
      <c r="H48" s="353"/>
      <c r="I48" s="353"/>
      <c r="J48" s="224"/>
    </row>
    <row r="49" spans="1:10" ht="15.75">
      <c r="A49" s="224"/>
      <c r="B49" s="353"/>
      <c r="C49" s="353"/>
      <c r="D49" s="353"/>
      <c r="E49" s="353"/>
      <c r="F49" s="353"/>
      <c r="G49" s="353"/>
      <c r="H49" s="353"/>
      <c r="I49" s="353"/>
      <c r="J49" s="224"/>
    </row>
    <row r="50" spans="1:10" ht="15.75">
      <c r="A50" s="224"/>
      <c r="B50" s="353"/>
      <c r="C50" s="353"/>
      <c r="D50" s="353"/>
      <c r="E50" s="353"/>
      <c r="F50" s="353"/>
      <c r="G50" s="353"/>
      <c r="H50" s="353"/>
      <c r="I50" s="353"/>
      <c r="J50" s="224"/>
    </row>
    <row r="51" spans="1:10" ht="15.75">
      <c r="A51" s="224"/>
      <c r="B51" s="353"/>
      <c r="C51" s="353"/>
      <c r="D51" s="353"/>
      <c r="E51" s="353"/>
      <c r="F51" s="353"/>
      <c r="G51" s="353"/>
      <c r="H51" s="353"/>
      <c r="I51" s="353"/>
      <c r="J51" s="224"/>
    </row>
    <row r="52" spans="1:10" ht="15.75">
      <c r="A52" s="224"/>
      <c r="B52" s="353"/>
      <c r="C52" s="353"/>
      <c r="D52" s="353"/>
      <c r="E52" s="353"/>
      <c r="F52" s="353"/>
      <c r="G52" s="353"/>
      <c r="H52" s="353"/>
      <c r="I52" s="353"/>
      <c r="J52" s="224"/>
    </row>
    <row r="53" spans="1:10" ht="15.75">
      <c r="A53" s="224"/>
      <c r="B53" s="353"/>
      <c r="C53" s="353"/>
      <c r="D53" s="353"/>
      <c r="E53" s="353"/>
      <c r="F53" s="353"/>
      <c r="G53" s="353"/>
      <c r="H53" s="353"/>
      <c r="I53" s="353"/>
      <c r="J53" s="224"/>
    </row>
    <row r="54" spans="1:10" ht="15.75">
      <c r="A54" s="224"/>
      <c r="B54" s="353"/>
      <c r="C54" s="353"/>
      <c r="D54" s="353"/>
      <c r="E54" s="353"/>
      <c r="F54" s="353"/>
      <c r="G54" s="353"/>
      <c r="H54" s="353"/>
      <c r="I54" s="353"/>
      <c r="J54" s="224"/>
    </row>
    <row r="55" spans="1:10" ht="15.75">
      <c r="A55" s="224"/>
      <c r="B55" s="353"/>
      <c r="C55" s="353"/>
      <c r="D55" s="353"/>
      <c r="E55" s="353"/>
      <c r="F55" s="353"/>
      <c r="G55" s="353"/>
      <c r="H55" s="353"/>
      <c r="I55" s="353"/>
      <c r="J55" s="224"/>
    </row>
    <row r="56" spans="1:10" ht="15.75">
      <c r="A56" s="224"/>
      <c r="B56" s="353"/>
      <c r="C56" s="353"/>
      <c r="D56" s="353"/>
      <c r="E56" s="353"/>
      <c r="F56" s="353"/>
      <c r="G56" s="353"/>
      <c r="H56" s="353"/>
      <c r="I56" s="353"/>
      <c r="J56" s="224"/>
    </row>
    <row r="57" spans="1:10" ht="15.75" customHeight="1">
      <c r="A57" s="224"/>
      <c r="B57" s="224"/>
      <c r="C57" s="229"/>
      <c r="D57" s="224"/>
      <c r="E57" s="224"/>
      <c r="F57" s="224"/>
      <c r="G57" s="224"/>
      <c r="H57" s="229"/>
      <c r="I57" s="224"/>
      <c r="J57" s="224"/>
    </row>
    <row r="58" spans="1:9" s="49" customFormat="1" ht="15.75" customHeight="1">
      <c r="A58" s="80"/>
      <c r="B58" s="669" t="str">
        <f>IF((Cover!$E$15=" "),LookUpData!$A$32,(LookUpData!$A$32&amp;"  "&amp;Cover!E$15))</f>
        <v>Annual Report of:  </v>
      </c>
      <c r="C58" s="669"/>
      <c r="D58" s="669"/>
      <c r="E58" s="78"/>
      <c r="F58" s="81"/>
      <c r="G58" s="668" t="str">
        <f>IF((Cover!$G$26="Select a Year"),LookUpData!$A$33,(LookUpData!$A$34&amp;" "&amp;Cover!$G$26))</f>
        <v>For the period ending:</v>
      </c>
      <c r="H58" s="668"/>
      <c r="I58" s="668"/>
    </row>
    <row r="59" spans="1:9" s="49" customFormat="1" ht="21.75" customHeight="1">
      <c r="A59" s="80"/>
      <c r="B59" s="294"/>
      <c r="C59" s="723" t="s">
        <v>487</v>
      </c>
      <c r="D59" s="723"/>
      <c r="E59" s="723"/>
      <c r="F59" s="723"/>
      <c r="G59" s="723"/>
      <c r="H59" s="369"/>
      <c r="I59" s="369"/>
    </row>
    <row r="60" spans="2:9" ht="15.75" customHeight="1">
      <c r="B60" s="724"/>
      <c r="C60" s="724"/>
      <c r="D60" s="724"/>
      <c r="E60" s="724"/>
      <c r="F60" s="724"/>
      <c r="G60" s="724"/>
      <c r="H60" s="724"/>
      <c r="I60" s="724"/>
    </row>
    <row r="61" spans="2:9" ht="15.75" customHeight="1">
      <c r="B61" s="724"/>
      <c r="C61" s="724"/>
      <c r="D61" s="724"/>
      <c r="E61" s="724"/>
      <c r="F61" s="724"/>
      <c r="G61" s="724"/>
      <c r="H61" s="724"/>
      <c r="I61" s="724"/>
    </row>
    <row r="62" spans="2:9" ht="15.75" customHeight="1">
      <c r="B62" s="724"/>
      <c r="C62" s="724"/>
      <c r="D62" s="724"/>
      <c r="E62" s="724"/>
      <c r="F62" s="724"/>
      <c r="G62" s="724"/>
      <c r="H62" s="724"/>
      <c r="I62" s="724"/>
    </row>
    <row r="63" spans="2:9" ht="15.75" customHeight="1">
      <c r="B63" s="724"/>
      <c r="C63" s="724"/>
      <c r="D63" s="724"/>
      <c r="E63" s="724"/>
      <c r="F63" s="724"/>
      <c r="G63" s="724"/>
      <c r="H63" s="724"/>
      <c r="I63" s="724"/>
    </row>
    <row r="64" spans="2:9" ht="15.75" customHeight="1">
      <c r="B64" s="724"/>
      <c r="C64" s="724"/>
      <c r="D64" s="724"/>
      <c r="E64" s="724"/>
      <c r="F64" s="724"/>
      <c r="G64" s="724"/>
      <c r="H64" s="724"/>
      <c r="I64" s="724"/>
    </row>
    <row r="65" spans="2:9" ht="15.75" customHeight="1">
      <c r="B65" s="724"/>
      <c r="C65" s="724"/>
      <c r="D65" s="724"/>
      <c r="E65" s="724"/>
      <c r="F65" s="724"/>
      <c r="G65" s="724"/>
      <c r="H65" s="724"/>
      <c r="I65" s="724"/>
    </row>
    <row r="66" spans="2:9" ht="15.75" customHeight="1">
      <c r="B66" s="724"/>
      <c r="C66" s="724"/>
      <c r="D66" s="724"/>
      <c r="E66" s="724"/>
      <c r="F66" s="724"/>
      <c r="G66" s="724"/>
      <c r="H66" s="724"/>
      <c r="I66" s="724"/>
    </row>
    <row r="67" spans="2:9" ht="15.75" customHeight="1">
      <c r="B67" s="724"/>
      <c r="C67" s="724"/>
      <c r="D67" s="724"/>
      <c r="E67" s="724"/>
      <c r="F67" s="724"/>
      <c r="G67" s="724"/>
      <c r="H67" s="724"/>
      <c r="I67" s="724"/>
    </row>
    <row r="68" spans="2:9" ht="15.75" customHeight="1">
      <c r="B68" s="724"/>
      <c r="C68" s="724"/>
      <c r="D68" s="724"/>
      <c r="E68" s="724"/>
      <c r="F68" s="724"/>
      <c r="G68" s="724"/>
      <c r="H68" s="724"/>
      <c r="I68" s="724"/>
    </row>
    <row r="69" spans="2:9" ht="15.75" customHeight="1">
      <c r="B69" s="724"/>
      <c r="C69" s="724"/>
      <c r="D69" s="724"/>
      <c r="E69" s="724"/>
      <c r="F69" s="724"/>
      <c r="G69" s="724"/>
      <c r="H69" s="724"/>
      <c r="I69" s="724"/>
    </row>
    <row r="70" spans="2:9" ht="15.75" customHeight="1">
      <c r="B70" s="724"/>
      <c r="C70" s="724"/>
      <c r="D70" s="724"/>
      <c r="E70" s="724"/>
      <c r="F70" s="724"/>
      <c r="G70" s="724"/>
      <c r="H70" s="724"/>
      <c r="I70" s="724"/>
    </row>
    <row r="71" spans="2:9" ht="15.75" customHeight="1">
      <c r="B71" s="724"/>
      <c r="C71" s="724"/>
      <c r="D71" s="724"/>
      <c r="E71" s="724"/>
      <c r="F71" s="724"/>
      <c r="G71" s="724"/>
      <c r="H71" s="724"/>
      <c r="I71" s="724"/>
    </row>
    <row r="72" spans="2:9" ht="15.75" customHeight="1">
      <c r="B72" s="724"/>
      <c r="C72" s="724"/>
      <c r="D72" s="724"/>
      <c r="E72" s="724"/>
      <c r="F72" s="724"/>
      <c r="G72" s="724"/>
      <c r="H72" s="724"/>
      <c r="I72" s="724"/>
    </row>
    <row r="73" spans="2:9" ht="15.75" customHeight="1">
      <c r="B73" s="724"/>
      <c r="C73" s="724"/>
      <c r="D73" s="724"/>
      <c r="E73" s="724"/>
      <c r="F73" s="724"/>
      <c r="G73" s="724"/>
      <c r="H73" s="724"/>
      <c r="I73" s="724"/>
    </row>
    <row r="74" spans="2:9" ht="15.75" customHeight="1">
      <c r="B74" s="724"/>
      <c r="C74" s="724"/>
      <c r="D74" s="724"/>
      <c r="E74" s="724"/>
      <c r="F74" s="724"/>
      <c r="G74" s="724"/>
      <c r="H74" s="724"/>
      <c r="I74" s="724"/>
    </row>
    <row r="75" spans="2:9" ht="15.75" customHeight="1">
      <c r="B75" s="724"/>
      <c r="C75" s="724"/>
      <c r="D75" s="724"/>
      <c r="E75" s="724"/>
      <c r="F75" s="724"/>
      <c r="G75" s="724"/>
      <c r="H75" s="724"/>
      <c r="I75" s="724"/>
    </row>
    <row r="76" spans="2:9" ht="15.75" customHeight="1">
      <c r="B76" s="724"/>
      <c r="C76" s="724"/>
      <c r="D76" s="724"/>
      <c r="E76" s="724"/>
      <c r="F76" s="724"/>
      <c r="G76" s="724"/>
      <c r="H76" s="724"/>
      <c r="I76" s="724"/>
    </row>
    <row r="77" spans="2:9" ht="15.75" customHeight="1">
      <c r="B77" s="724"/>
      <c r="C77" s="724"/>
      <c r="D77" s="724"/>
      <c r="E77" s="724"/>
      <c r="F77" s="724"/>
      <c r="G77" s="724"/>
      <c r="H77" s="724"/>
      <c r="I77" s="724"/>
    </row>
    <row r="78" spans="2:9" ht="15.75" customHeight="1">
      <c r="B78" s="724"/>
      <c r="C78" s="724"/>
      <c r="D78" s="724"/>
      <c r="E78" s="724"/>
      <c r="F78" s="724"/>
      <c r="G78" s="724"/>
      <c r="H78" s="724"/>
      <c r="I78" s="724"/>
    </row>
    <row r="79" spans="2:9" ht="15.75" customHeight="1">
      <c r="B79" s="724"/>
      <c r="C79" s="724"/>
      <c r="D79" s="724"/>
      <c r="E79" s="724"/>
      <c r="F79" s="724"/>
      <c r="G79" s="724"/>
      <c r="H79" s="724"/>
      <c r="I79" s="724"/>
    </row>
    <row r="80" spans="2:9" ht="15.75" customHeight="1">
      <c r="B80" s="724"/>
      <c r="C80" s="724"/>
      <c r="D80" s="724"/>
      <c r="E80" s="724"/>
      <c r="F80" s="724"/>
      <c r="G80" s="724"/>
      <c r="H80" s="724"/>
      <c r="I80" s="724"/>
    </row>
    <row r="81" spans="2:9" ht="15.75" customHeight="1">
      <c r="B81" s="724"/>
      <c r="C81" s="724"/>
      <c r="D81" s="724"/>
      <c r="E81" s="724"/>
      <c r="F81" s="724"/>
      <c r="G81" s="724"/>
      <c r="H81" s="724"/>
      <c r="I81" s="724"/>
    </row>
    <row r="82" spans="2:9" ht="15.75" customHeight="1">
      <c r="B82" s="724"/>
      <c r="C82" s="724"/>
      <c r="D82" s="724"/>
      <c r="E82" s="724"/>
      <c r="F82" s="724"/>
      <c r="G82" s="724"/>
      <c r="H82" s="724"/>
      <c r="I82" s="724"/>
    </row>
    <row r="83" spans="2:9" ht="15.75" customHeight="1">
      <c r="B83" s="724"/>
      <c r="C83" s="724"/>
      <c r="D83" s="724"/>
      <c r="E83" s="724"/>
      <c r="F83" s="724"/>
      <c r="G83" s="724"/>
      <c r="H83" s="724"/>
      <c r="I83" s="724"/>
    </row>
    <row r="84" spans="2:9" ht="15.75" customHeight="1">
      <c r="B84" s="724"/>
      <c r="C84" s="724"/>
      <c r="D84" s="724"/>
      <c r="E84" s="724"/>
      <c r="F84" s="724"/>
      <c r="G84" s="724"/>
      <c r="H84" s="724"/>
      <c r="I84" s="724"/>
    </row>
    <row r="85" spans="2:9" ht="15.75" customHeight="1">
      <c r="B85" s="724"/>
      <c r="C85" s="724"/>
      <c r="D85" s="724"/>
      <c r="E85" s="724"/>
      <c r="F85" s="724"/>
      <c r="G85" s="724"/>
      <c r="H85" s="724"/>
      <c r="I85" s="724"/>
    </row>
    <row r="86" spans="2:9" ht="15.75" customHeight="1">
      <c r="B86" s="724"/>
      <c r="C86" s="724"/>
      <c r="D86" s="724"/>
      <c r="E86" s="724"/>
      <c r="F86" s="724"/>
      <c r="G86" s="724"/>
      <c r="H86" s="724"/>
      <c r="I86" s="724"/>
    </row>
    <row r="87" spans="2:9" ht="15.75" customHeight="1">
      <c r="B87" s="724"/>
      <c r="C87" s="724"/>
      <c r="D87" s="724"/>
      <c r="E87" s="724"/>
      <c r="F87" s="724"/>
      <c r="G87" s="724"/>
      <c r="H87" s="724"/>
      <c r="I87" s="724"/>
    </row>
    <row r="88" spans="2:9" ht="15.75" customHeight="1">
      <c r="B88" s="724"/>
      <c r="C88" s="724"/>
      <c r="D88" s="724"/>
      <c r="E88" s="724"/>
      <c r="F88" s="724"/>
      <c r="G88" s="724"/>
      <c r="H88" s="724"/>
      <c r="I88" s="724"/>
    </row>
    <row r="89" spans="2:9" ht="15.75" customHeight="1">
      <c r="B89" s="724"/>
      <c r="C89" s="724"/>
      <c r="D89" s="724"/>
      <c r="E89" s="724"/>
      <c r="F89" s="724"/>
      <c r="G89" s="724"/>
      <c r="H89" s="724"/>
      <c r="I89" s="724"/>
    </row>
    <row r="90" spans="2:9" ht="15.75" customHeight="1">
      <c r="B90" s="724"/>
      <c r="C90" s="724"/>
      <c r="D90" s="724"/>
      <c r="E90" s="724"/>
      <c r="F90" s="724"/>
      <c r="G90" s="724"/>
      <c r="H90" s="724"/>
      <c r="I90" s="724"/>
    </row>
    <row r="91" spans="2:9" ht="15.75" customHeight="1">
      <c r="B91" s="724"/>
      <c r="C91" s="724"/>
      <c r="D91" s="724"/>
      <c r="E91" s="724"/>
      <c r="F91" s="724"/>
      <c r="G91" s="724"/>
      <c r="H91" s="724"/>
      <c r="I91" s="724"/>
    </row>
    <row r="92" spans="2:9" ht="15.75" customHeight="1">
      <c r="B92" s="724"/>
      <c r="C92" s="724"/>
      <c r="D92" s="724"/>
      <c r="E92" s="724"/>
      <c r="F92" s="724"/>
      <c r="G92" s="724"/>
      <c r="H92" s="724"/>
      <c r="I92" s="724"/>
    </row>
    <row r="93" spans="2:9" ht="15.75" customHeight="1">
      <c r="B93" s="724"/>
      <c r="C93" s="724"/>
      <c r="D93" s="724"/>
      <c r="E93" s="724"/>
      <c r="F93" s="724"/>
      <c r="G93" s="724"/>
      <c r="H93" s="724"/>
      <c r="I93" s="724"/>
    </row>
    <row r="94" spans="2:9" ht="15.75" customHeight="1">
      <c r="B94" s="724"/>
      <c r="C94" s="724"/>
      <c r="D94" s="724"/>
      <c r="E94" s="724"/>
      <c r="F94" s="724"/>
      <c r="G94" s="724"/>
      <c r="H94" s="724"/>
      <c r="I94" s="724"/>
    </row>
    <row r="95" spans="2:9" ht="15.75" customHeight="1">
      <c r="B95" s="724"/>
      <c r="C95" s="724"/>
      <c r="D95" s="724"/>
      <c r="E95" s="724"/>
      <c r="F95" s="724"/>
      <c r="G95" s="724"/>
      <c r="H95" s="724"/>
      <c r="I95" s="724"/>
    </row>
    <row r="96" spans="2:9" ht="15.75" customHeight="1">
      <c r="B96" s="724"/>
      <c r="C96" s="724"/>
      <c r="D96" s="724"/>
      <c r="E96" s="724"/>
      <c r="F96" s="724"/>
      <c r="G96" s="724"/>
      <c r="H96" s="724"/>
      <c r="I96" s="724"/>
    </row>
    <row r="97" spans="2:9" ht="15.75" customHeight="1">
      <c r="B97" s="724"/>
      <c r="C97" s="724"/>
      <c r="D97" s="724"/>
      <c r="E97" s="724"/>
      <c r="F97" s="724"/>
      <c r="G97" s="724"/>
      <c r="H97" s="724"/>
      <c r="I97" s="724"/>
    </row>
    <row r="98" spans="2:9" ht="15.75" customHeight="1">
      <c r="B98" s="724"/>
      <c r="C98" s="724"/>
      <c r="D98" s="724"/>
      <c r="E98" s="724"/>
      <c r="F98" s="724"/>
      <c r="G98" s="724"/>
      <c r="H98" s="724"/>
      <c r="I98" s="724"/>
    </row>
    <row r="99" spans="2:9" ht="15.75" customHeight="1">
      <c r="B99" s="724"/>
      <c r="C99" s="724"/>
      <c r="D99" s="724"/>
      <c r="E99" s="724"/>
      <c r="F99" s="724"/>
      <c r="G99" s="724"/>
      <c r="H99" s="724"/>
      <c r="I99" s="724"/>
    </row>
    <row r="100" spans="2:9" ht="15.75" customHeight="1">
      <c r="B100" s="724"/>
      <c r="C100" s="724"/>
      <c r="D100" s="724"/>
      <c r="E100" s="724"/>
      <c r="F100" s="724"/>
      <c r="G100" s="724"/>
      <c r="H100" s="724"/>
      <c r="I100" s="724"/>
    </row>
    <row r="101" spans="2:9" ht="15.75" customHeight="1">
      <c r="B101" s="724"/>
      <c r="C101" s="724"/>
      <c r="D101" s="724"/>
      <c r="E101" s="724"/>
      <c r="F101" s="724"/>
      <c r="G101" s="724"/>
      <c r="H101" s="724"/>
      <c r="I101" s="724"/>
    </row>
    <row r="102" spans="2:9" ht="15.75" customHeight="1">
      <c r="B102" s="724"/>
      <c r="C102" s="724"/>
      <c r="D102" s="724"/>
      <c r="E102" s="724"/>
      <c r="F102" s="724"/>
      <c r="G102" s="724"/>
      <c r="H102" s="724"/>
      <c r="I102" s="724"/>
    </row>
    <row r="103" spans="2:9" ht="15.75" customHeight="1">
      <c r="B103" s="724"/>
      <c r="C103" s="724"/>
      <c r="D103" s="724"/>
      <c r="E103" s="724"/>
      <c r="F103" s="724"/>
      <c r="G103" s="724"/>
      <c r="H103" s="724"/>
      <c r="I103" s="724"/>
    </row>
    <row r="104" spans="2:9" ht="15.75" customHeight="1">
      <c r="B104" s="724"/>
      <c r="C104" s="724"/>
      <c r="D104" s="724"/>
      <c r="E104" s="724"/>
      <c r="F104" s="724"/>
      <c r="G104" s="724"/>
      <c r="H104" s="724"/>
      <c r="I104" s="724"/>
    </row>
    <row r="105" spans="2:9" ht="15.75" customHeight="1">
      <c r="B105" s="724"/>
      <c r="C105" s="724"/>
      <c r="D105" s="724"/>
      <c r="E105" s="724"/>
      <c r="F105" s="724"/>
      <c r="G105" s="724"/>
      <c r="H105" s="724"/>
      <c r="I105" s="724"/>
    </row>
    <row r="106" spans="2:9" ht="15.75" customHeight="1">
      <c r="B106" s="724"/>
      <c r="C106" s="724"/>
      <c r="D106" s="724"/>
      <c r="E106" s="724"/>
      <c r="F106" s="724"/>
      <c r="G106" s="724"/>
      <c r="H106" s="724"/>
      <c r="I106" s="724"/>
    </row>
    <row r="107" spans="2:9" ht="15.75" customHeight="1">
      <c r="B107" s="724"/>
      <c r="C107" s="724"/>
      <c r="D107" s="724"/>
      <c r="E107" s="724"/>
      <c r="F107" s="724"/>
      <c r="G107" s="724"/>
      <c r="H107" s="724"/>
      <c r="I107" s="724"/>
    </row>
    <row r="108" spans="2:9" ht="15.75" customHeight="1">
      <c r="B108" s="724"/>
      <c r="C108" s="724"/>
      <c r="D108" s="724"/>
      <c r="E108" s="724"/>
      <c r="F108" s="724"/>
      <c r="G108" s="724"/>
      <c r="H108" s="724"/>
      <c r="I108" s="724"/>
    </row>
    <row r="109" spans="2:9" ht="15.75" customHeight="1">
      <c r="B109" s="724"/>
      <c r="C109" s="724"/>
      <c r="D109" s="724"/>
      <c r="E109" s="724"/>
      <c r="F109" s="724"/>
      <c r="G109" s="724"/>
      <c r="H109" s="724"/>
      <c r="I109" s="724"/>
    </row>
    <row r="110" spans="2:9" ht="15.75" customHeight="1">
      <c r="B110" s="724"/>
      <c r="C110" s="724"/>
      <c r="D110" s="724"/>
      <c r="E110" s="724"/>
      <c r="F110" s="724"/>
      <c r="G110" s="724"/>
      <c r="H110" s="724"/>
      <c r="I110" s="724"/>
    </row>
    <row r="111" spans="2:9" ht="15.75" customHeight="1">
      <c r="B111" s="724"/>
      <c r="C111" s="724"/>
      <c r="D111" s="724"/>
      <c r="E111" s="724"/>
      <c r="F111" s="724"/>
      <c r="G111" s="724"/>
      <c r="H111" s="724"/>
      <c r="I111" s="724"/>
    </row>
    <row r="112" spans="2:9" ht="15.75" customHeight="1">
      <c r="B112" s="724"/>
      <c r="C112" s="724"/>
      <c r="D112" s="724"/>
      <c r="E112" s="724"/>
      <c r="F112" s="724"/>
      <c r="G112" s="724"/>
      <c r="H112" s="724"/>
      <c r="I112" s="724"/>
    </row>
    <row r="113" spans="2:9" ht="15.75" customHeight="1">
      <c r="B113" s="724"/>
      <c r="C113" s="724"/>
      <c r="D113" s="724"/>
      <c r="E113" s="724"/>
      <c r="F113" s="724"/>
      <c r="G113" s="724"/>
      <c r="H113" s="724"/>
      <c r="I113" s="724"/>
    </row>
  </sheetData>
  <sheetProtection password="CD68" sheet="1"/>
  <mergeCells count="25">
    <mergeCell ref="B111:I113"/>
    <mergeCell ref="B84:I86"/>
    <mergeCell ref="B87:I89"/>
    <mergeCell ref="B90:I92"/>
    <mergeCell ref="B93:I95"/>
    <mergeCell ref="B96:I98"/>
    <mergeCell ref="B99:I101"/>
    <mergeCell ref="B75:I77"/>
    <mergeCell ref="B78:I80"/>
    <mergeCell ref="B81:I83"/>
    <mergeCell ref="B102:I104"/>
    <mergeCell ref="B105:I107"/>
    <mergeCell ref="B108:I110"/>
    <mergeCell ref="C59:G59"/>
    <mergeCell ref="B60:I62"/>
    <mergeCell ref="B63:I65"/>
    <mergeCell ref="B66:I68"/>
    <mergeCell ref="B69:I71"/>
    <mergeCell ref="B72:I74"/>
    <mergeCell ref="B1:D1"/>
    <mergeCell ref="G1:I1"/>
    <mergeCell ref="B3:I3"/>
    <mergeCell ref="C15:F15"/>
    <mergeCell ref="B58:D58"/>
    <mergeCell ref="G58:I58"/>
  </mergeCells>
  <conditionalFormatting sqref="D6:D13 B6:C14 E13:F13 G6:I14">
    <cfRule type="expression" priority="16" dxfId="0">
      <formula>MOD(ROW(),2)=1</formula>
    </cfRule>
  </conditionalFormatting>
  <conditionalFormatting sqref="G14">
    <cfRule type="cellIs" priority="15" dxfId="18" operator="lessThan">
      <formula>0</formula>
    </cfRule>
  </conditionalFormatting>
  <conditionalFormatting sqref="D7:D14 B7:C15 E14:F14 G7:I15">
    <cfRule type="expression" priority="14" dxfId="0">
      <formula>MOD(ROW(),2)=1</formula>
    </cfRule>
  </conditionalFormatting>
  <conditionalFormatting sqref="G15">
    <cfRule type="cellIs" priority="13" dxfId="18" operator="lessThan">
      <formula>0</formula>
    </cfRule>
  </conditionalFormatting>
  <conditionalFormatting sqref="D7:D14 B7:C15 E14:F14 G7:I15">
    <cfRule type="expression" priority="12" dxfId="0">
      <formula>MOD(ROW(),2)=1</formula>
    </cfRule>
  </conditionalFormatting>
  <conditionalFormatting sqref="G15">
    <cfRule type="cellIs" priority="11" dxfId="18" operator="lessThan">
      <formula>0</formula>
    </cfRule>
  </conditionalFormatting>
  <conditionalFormatting sqref="D7:D14 B7:C15 E14:F14 G7:I15">
    <cfRule type="expression" priority="10" dxfId="0">
      <formula>MOD(ROW(),2)=1</formula>
    </cfRule>
  </conditionalFormatting>
  <conditionalFormatting sqref="G15">
    <cfRule type="cellIs" priority="9" dxfId="18" operator="lessThan">
      <formula>0</formula>
    </cfRule>
  </conditionalFormatting>
  <conditionalFormatting sqref="D7:D14 B7:C15 E14:F14 G7:I15">
    <cfRule type="expression" priority="8" dxfId="0">
      <formula>MOD(ROW(),2)=1</formula>
    </cfRule>
  </conditionalFormatting>
  <conditionalFormatting sqref="G15">
    <cfRule type="cellIs" priority="7" dxfId="18" operator="lessThan">
      <formula>0</formula>
    </cfRule>
  </conditionalFormatting>
  <conditionalFormatting sqref="D7:D12">
    <cfRule type="expression" priority="6" dxfId="0">
      <formula>MOD(ROW(),2)=1</formula>
    </cfRule>
  </conditionalFormatting>
  <conditionalFormatting sqref="D7:D12">
    <cfRule type="expression" priority="5" dxfId="0">
      <formula>MOD(ROW(),2)=1</formula>
    </cfRule>
  </conditionalFormatting>
  <conditionalFormatting sqref="D7:D13">
    <cfRule type="expression" priority="4" dxfId="0">
      <formula>MOD(ROW(),2)=1</formula>
    </cfRule>
  </conditionalFormatting>
  <conditionalFormatting sqref="D7:D13">
    <cfRule type="expression" priority="3" dxfId="0">
      <formula>MOD(ROW(),2)=1</formula>
    </cfRule>
  </conditionalFormatting>
  <conditionalFormatting sqref="I7:I13">
    <cfRule type="expression" priority="2" dxfId="0">
      <formula>MOD(ROW(),2)=1</formula>
    </cfRule>
  </conditionalFormatting>
  <conditionalFormatting sqref="I7:I13">
    <cfRule type="expression" priority="1" dxfId="0">
      <formula>MOD(ROW(),2)=1</formula>
    </cfRule>
  </conditionalFormatting>
  <printOptions horizontalCentered="1"/>
  <pageMargins left="0.5" right="0.7" top="0.5" bottom="0.5" header="0.5" footer="0.5"/>
  <pageSetup horizontalDpi="600" verticalDpi="600" orientation="portrait" scale="76" r:id="rId2"/>
  <headerFooter>
    <oddFooter>&amp;C&amp;9Page: &amp;P of  &amp;N&amp;R&amp;9(Rev. Mar/2010)</oddFooter>
  </headerFooter>
  <rowBreaks count="1" manualBreakCount="1">
    <brk id="57" max="9" man="1"/>
  </rowBreaks>
  <drawing r:id="rId1"/>
</worksheet>
</file>

<file path=xl/worksheets/sheet13.xml><?xml version="1.0" encoding="utf-8"?>
<worksheet xmlns="http://schemas.openxmlformats.org/spreadsheetml/2006/main" xmlns:r="http://schemas.openxmlformats.org/officeDocument/2006/relationships">
  <dimension ref="A1:F54"/>
  <sheetViews>
    <sheetView zoomScalePageLayoutView="0" workbookViewId="0" topLeftCell="A7">
      <selection activeCell="F20" sqref="F20"/>
    </sheetView>
  </sheetViews>
  <sheetFormatPr defaultColWidth="9.00390625" defaultRowHeight="15.75"/>
  <cols>
    <col min="1" max="1" width="12.25390625" style="543" customWidth="1"/>
    <col min="2" max="6" width="9.375" style="543" customWidth="1"/>
    <col min="7" max="7" width="5.00390625" style="543" customWidth="1"/>
    <col min="8" max="16384" width="9.00390625" style="543" customWidth="1"/>
  </cols>
  <sheetData>
    <row r="1" ht="15.75">
      <c r="A1" s="543" t="s">
        <v>139</v>
      </c>
    </row>
    <row r="2" ht="15.75">
      <c r="A2" s="47" t="s">
        <v>627</v>
      </c>
    </row>
    <row r="3" spans="1:6" s="552" customFormat="1" ht="15.75" customHeight="1">
      <c r="A3" s="553" t="s">
        <v>590</v>
      </c>
      <c r="B3" s="553"/>
      <c r="C3" s="553"/>
      <c r="D3" s="553"/>
      <c r="E3" s="553"/>
      <c r="F3" s="553"/>
    </row>
    <row r="4" spans="1:6" s="552" customFormat="1" ht="15.75" customHeight="1">
      <c r="A4" s="551" t="s">
        <v>632</v>
      </c>
      <c r="B4" s="553"/>
      <c r="C4" s="553"/>
      <c r="D4" s="553"/>
      <c r="E4" s="553"/>
      <c r="F4" s="553"/>
    </row>
    <row r="5" spans="1:6" s="552" customFormat="1" ht="15.75" customHeight="1">
      <c r="A5" s="551" t="s">
        <v>633</v>
      </c>
      <c r="B5" s="551"/>
      <c r="C5" s="551"/>
      <c r="D5" s="551"/>
      <c r="E5" s="551"/>
      <c r="F5" s="551"/>
    </row>
    <row r="6" spans="1:6" s="552" customFormat="1" ht="15.75" customHeight="1">
      <c r="A6" s="551" t="s">
        <v>634</v>
      </c>
      <c r="B6" s="551"/>
      <c r="C6" s="551"/>
      <c r="D6" s="551"/>
      <c r="E6" s="551"/>
      <c r="F6" s="551"/>
    </row>
    <row r="7" spans="2:6" s="552" customFormat="1" ht="15.75" customHeight="1">
      <c r="B7" s="551"/>
      <c r="C7" s="551"/>
      <c r="D7" s="551"/>
      <c r="E7" s="551"/>
      <c r="F7" s="551"/>
    </row>
    <row r="8" spans="2:6" s="552" customFormat="1" ht="15.75" customHeight="1">
      <c r="B8" s="551"/>
      <c r="C8" s="551"/>
      <c r="D8" s="551"/>
      <c r="E8" s="551"/>
      <c r="F8" s="551"/>
    </row>
    <row r="9" s="552" customFormat="1" ht="15.75" customHeight="1"/>
    <row r="10" s="552" customFormat="1" ht="15.75" customHeight="1"/>
    <row r="13" ht="15.75">
      <c r="A13" s="47" t="s">
        <v>628</v>
      </c>
    </row>
    <row r="14" ht="15.75">
      <c r="A14" s="101" t="s">
        <v>140</v>
      </c>
    </row>
    <row r="15" ht="15.75">
      <c r="A15" s="29">
        <v>2022</v>
      </c>
    </row>
    <row r="16" ht="15.75">
      <c r="A16" s="29">
        <v>2023</v>
      </c>
    </row>
    <row r="17" ht="15.75">
      <c r="A17" s="29">
        <v>2024</v>
      </c>
    </row>
    <row r="18" ht="15.75">
      <c r="A18" s="29">
        <v>2025</v>
      </c>
    </row>
    <row r="19" ht="15.75">
      <c r="A19" s="29">
        <v>2026</v>
      </c>
    </row>
    <row r="20" ht="15.75">
      <c r="A20" s="29">
        <v>2027</v>
      </c>
    </row>
    <row r="21" ht="15.75">
      <c r="A21" s="29">
        <v>2028</v>
      </c>
    </row>
    <row r="22" ht="15.75">
      <c r="A22" s="29">
        <v>2029</v>
      </c>
    </row>
    <row r="23" ht="15.75">
      <c r="A23" s="29">
        <v>2030</v>
      </c>
    </row>
    <row r="24" ht="15.75">
      <c r="A24" s="29">
        <v>2031</v>
      </c>
    </row>
    <row r="25" ht="15.75">
      <c r="A25" s="29">
        <v>2032</v>
      </c>
    </row>
    <row r="26" ht="15.75">
      <c r="A26" s="29">
        <v>2033</v>
      </c>
    </row>
    <row r="27" ht="15.75">
      <c r="A27" s="29">
        <v>2034</v>
      </c>
    </row>
    <row r="30" ht="15.75">
      <c r="A30" s="47" t="s">
        <v>629</v>
      </c>
    </row>
    <row r="32" ht="15.75">
      <c r="A32" s="543" t="s">
        <v>176</v>
      </c>
    </row>
    <row r="33" ht="15.75">
      <c r="A33" s="543" t="s">
        <v>177</v>
      </c>
    </row>
    <row r="34" ht="15.75">
      <c r="A34" s="543" t="s">
        <v>178</v>
      </c>
    </row>
    <row r="35" ht="15.75">
      <c r="A35" s="543" t="s">
        <v>367</v>
      </c>
    </row>
    <row r="38" ht="15.75">
      <c r="A38" s="47" t="s">
        <v>184</v>
      </c>
    </row>
    <row r="40" ht="15.75">
      <c r="A40" s="543" t="s">
        <v>185</v>
      </c>
    </row>
    <row r="43" ht="15.75">
      <c r="A43" s="47" t="s">
        <v>630</v>
      </c>
    </row>
    <row r="44" ht="15.75">
      <c r="A44" s="584" t="s">
        <v>402</v>
      </c>
    </row>
    <row r="45" ht="15.75">
      <c r="A45" s="543" t="s">
        <v>399</v>
      </c>
    </row>
    <row r="46" ht="15.75">
      <c r="A46" s="543" t="s">
        <v>400</v>
      </c>
    </row>
    <row r="47" ht="15.75">
      <c r="A47" s="543" t="s">
        <v>401</v>
      </c>
    </row>
    <row r="50" ht="15.75">
      <c r="A50" s="47" t="s">
        <v>631</v>
      </c>
    </row>
    <row r="51" ht="15.75">
      <c r="A51" s="230" t="s">
        <v>402</v>
      </c>
    </row>
    <row r="52" ht="15.75">
      <c r="A52" s="543" t="s">
        <v>403</v>
      </c>
    </row>
    <row r="53" ht="15.75">
      <c r="A53" s="543" t="s">
        <v>400</v>
      </c>
    </row>
    <row r="54" ht="15.75">
      <c r="A54" s="543" t="s">
        <v>401</v>
      </c>
    </row>
  </sheetData>
  <sheetProtection/>
  <dataValidations count="1">
    <dataValidation type="list" allowBlank="1" showInputMessage="1" showErrorMessage="1" sqref="B10">
      <formula1>$A$4:$A$6</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2:IV45"/>
  <sheetViews>
    <sheetView showGridLines="0" zoomScaleSheetLayoutView="100" zoomScalePageLayoutView="0" workbookViewId="0" topLeftCell="A1">
      <selection activeCell="B5" sqref="B5:M5"/>
    </sheetView>
  </sheetViews>
  <sheetFormatPr defaultColWidth="9.00390625" defaultRowHeight="15.75" customHeight="1"/>
  <cols>
    <col min="1" max="1" width="2.625" style="26" customWidth="1"/>
    <col min="2" max="2" width="4.625" style="28" customWidth="1"/>
    <col min="3" max="7" width="9.625" style="26" customWidth="1"/>
    <col min="8" max="10" width="9.625" style="96" customWidth="1"/>
    <col min="11" max="13" width="9.625" style="26" customWidth="1"/>
    <col min="14" max="14" width="2.625" style="26" customWidth="1"/>
    <col min="15" max="16" width="10.625" style="26" customWidth="1"/>
    <col min="17" max="16384" width="9.00390625" style="26" customWidth="1"/>
  </cols>
  <sheetData>
    <row r="2" spans="2:256" ht="15.75" customHeight="1">
      <c r="B2" s="606" t="s">
        <v>625</v>
      </c>
      <c r="C2" s="606"/>
      <c r="D2" s="606"/>
      <c r="E2" s="606"/>
      <c r="F2" s="606"/>
      <c r="G2" s="606"/>
      <c r="H2" s="606"/>
      <c r="I2" s="606"/>
      <c r="J2" s="606"/>
      <c r="K2" s="606"/>
      <c r="L2" s="606"/>
      <c r="M2" s="606"/>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c r="IV2" s="33"/>
    </row>
    <row r="3" spans="2:256" ht="15.75" customHeight="1">
      <c r="B3" s="606" t="s">
        <v>18</v>
      </c>
      <c r="C3" s="606"/>
      <c r="D3" s="606"/>
      <c r="E3" s="606"/>
      <c r="F3" s="606"/>
      <c r="G3" s="606"/>
      <c r="H3" s="606"/>
      <c r="I3" s="606"/>
      <c r="J3" s="606"/>
      <c r="K3" s="606"/>
      <c r="L3" s="606"/>
      <c r="M3" s="606"/>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c r="IR3" s="33"/>
      <c r="IS3" s="33"/>
      <c r="IT3" s="33"/>
      <c r="IU3" s="33"/>
      <c r="IV3" s="33"/>
    </row>
    <row r="4" spans="2:256" ht="15.75" customHeight="1">
      <c r="B4" s="22"/>
      <c r="C4" s="2"/>
      <c r="D4" s="2"/>
      <c r="E4" s="7"/>
      <c r="F4" s="1"/>
      <c r="G4" s="1"/>
      <c r="H4" s="94"/>
      <c r="I4" s="94"/>
      <c r="J4" s="94"/>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2:256" s="96" customFormat="1" ht="15.75" customHeight="1">
      <c r="B5" s="607" t="s">
        <v>146</v>
      </c>
      <c r="C5" s="607"/>
      <c r="D5" s="607"/>
      <c r="E5" s="607"/>
      <c r="F5" s="607"/>
      <c r="G5" s="607"/>
      <c r="H5" s="607"/>
      <c r="I5" s="607"/>
      <c r="J5" s="607"/>
      <c r="K5" s="607"/>
      <c r="L5" s="607"/>
      <c r="M5" s="607"/>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c r="DF5" s="365"/>
      <c r="DG5" s="365"/>
      <c r="DH5" s="365"/>
      <c r="DI5" s="365"/>
      <c r="DJ5" s="365"/>
      <c r="DK5" s="365"/>
      <c r="DL5" s="365"/>
      <c r="DM5" s="365"/>
      <c r="DN5" s="365"/>
      <c r="DO5" s="365"/>
      <c r="DP5" s="365"/>
      <c r="DQ5" s="365"/>
      <c r="DR5" s="365"/>
      <c r="DS5" s="365"/>
      <c r="DT5" s="365"/>
      <c r="DU5" s="365"/>
      <c r="DV5" s="365"/>
      <c r="DW5" s="365"/>
      <c r="DX5" s="365"/>
      <c r="DY5" s="365"/>
      <c r="DZ5" s="365"/>
      <c r="EA5" s="365"/>
      <c r="EB5" s="365"/>
      <c r="EC5" s="365"/>
      <c r="ED5" s="365"/>
      <c r="EE5" s="365"/>
      <c r="EF5" s="365"/>
      <c r="EG5" s="365"/>
      <c r="EH5" s="365"/>
      <c r="EI5" s="365"/>
      <c r="EJ5" s="365"/>
      <c r="EK5" s="365"/>
      <c r="EL5" s="365"/>
      <c r="EM5" s="365"/>
      <c r="EN5" s="365"/>
      <c r="EO5" s="365"/>
      <c r="EP5" s="365"/>
      <c r="EQ5" s="365"/>
      <c r="ER5" s="365"/>
      <c r="ES5" s="365"/>
      <c r="ET5" s="365"/>
      <c r="EU5" s="365"/>
      <c r="EV5" s="365"/>
      <c r="EW5" s="365"/>
      <c r="EX5" s="365"/>
      <c r="EY5" s="365"/>
      <c r="EZ5" s="365"/>
      <c r="FA5" s="365"/>
      <c r="FB5" s="365"/>
      <c r="FC5" s="365"/>
      <c r="FD5" s="365"/>
      <c r="FE5" s="365"/>
      <c r="FF5" s="365"/>
      <c r="FG5" s="365"/>
      <c r="FH5" s="365"/>
      <c r="FI5" s="365"/>
      <c r="FJ5" s="365"/>
      <c r="FK5" s="365"/>
      <c r="FL5" s="365"/>
      <c r="FM5" s="365"/>
      <c r="FN5" s="365"/>
      <c r="FO5" s="365"/>
      <c r="FP5" s="365"/>
      <c r="FQ5" s="365"/>
      <c r="FR5" s="365"/>
      <c r="FS5" s="365"/>
      <c r="FT5" s="365"/>
      <c r="FU5" s="365"/>
      <c r="FV5" s="365"/>
      <c r="FW5" s="365"/>
      <c r="FX5" s="365"/>
      <c r="FY5" s="365"/>
      <c r="FZ5" s="365"/>
      <c r="GA5" s="365"/>
      <c r="GB5" s="365"/>
      <c r="GC5" s="365"/>
      <c r="GD5" s="365"/>
      <c r="GE5" s="365"/>
      <c r="GF5" s="365"/>
      <c r="GG5" s="365"/>
      <c r="GH5" s="365"/>
      <c r="GI5" s="365"/>
      <c r="GJ5" s="365"/>
      <c r="GK5" s="365"/>
      <c r="GL5" s="365"/>
      <c r="GM5" s="365"/>
      <c r="GN5" s="365"/>
      <c r="GO5" s="365"/>
      <c r="GP5" s="365"/>
      <c r="GQ5" s="365"/>
      <c r="GR5" s="365"/>
      <c r="GS5" s="365"/>
      <c r="GT5" s="365"/>
      <c r="GU5" s="365"/>
      <c r="GV5" s="365"/>
      <c r="GW5" s="365"/>
      <c r="GX5" s="365"/>
      <c r="GY5" s="365"/>
      <c r="GZ5" s="365"/>
      <c r="HA5" s="365"/>
      <c r="HB5" s="365"/>
      <c r="HC5" s="365"/>
      <c r="HD5" s="365"/>
      <c r="HE5" s="365"/>
      <c r="HF5" s="365"/>
      <c r="HG5" s="365"/>
      <c r="HH5" s="365"/>
      <c r="HI5" s="365"/>
      <c r="HJ5" s="365"/>
      <c r="HK5" s="365"/>
      <c r="HL5" s="365"/>
      <c r="HM5" s="365"/>
      <c r="HN5" s="365"/>
      <c r="HO5" s="365"/>
      <c r="HP5" s="365"/>
      <c r="HQ5" s="365"/>
      <c r="HR5" s="365"/>
      <c r="HS5" s="365"/>
      <c r="HT5" s="365"/>
      <c r="HU5" s="365"/>
      <c r="HV5" s="365"/>
      <c r="HW5" s="365"/>
      <c r="HX5" s="365"/>
      <c r="HY5" s="365"/>
      <c r="HZ5" s="365"/>
      <c r="IA5" s="365"/>
      <c r="IB5" s="365"/>
      <c r="IC5" s="365"/>
      <c r="ID5" s="365"/>
      <c r="IE5" s="365"/>
      <c r="IF5" s="365"/>
      <c r="IG5" s="365"/>
      <c r="IH5" s="365"/>
      <c r="II5" s="365"/>
      <c r="IJ5" s="365"/>
      <c r="IK5" s="365"/>
      <c r="IL5" s="365"/>
      <c r="IM5" s="365"/>
      <c r="IN5" s="365"/>
      <c r="IO5" s="365"/>
      <c r="IP5" s="365"/>
      <c r="IQ5" s="365"/>
      <c r="IR5" s="365"/>
      <c r="IS5" s="365"/>
      <c r="IT5" s="365"/>
      <c r="IU5" s="365"/>
      <c r="IV5" s="365"/>
    </row>
    <row r="6" spans="2:256" s="96" customFormat="1" ht="15.75" customHeight="1">
      <c r="B6" s="22"/>
      <c r="C6" s="95"/>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row>
    <row r="7" spans="2:256" s="27" customFormat="1" ht="15.75" customHeight="1">
      <c r="B7" s="91" t="s">
        <v>22</v>
      </c>
      <c r="C7" s="590" t="s">
        <v>154</v>
      </c>
      <c r="D7" s="590"/>
      <c r="E7" s="590"/>
      <c r="F7" s="590"/>
      <c r="G7" s="590"/>
      <c r="H7" s="590"/>
      <c r="I7" s="590"/>
      <c r="J7" s="590"/>
      <c r="K7" s="590"/>
      <c r="L7" s="590"/>
      <c r="M7" s="590"/>
      <c r="N7" s="363"/>
      <c r="O7" s="363"/>
      <c r="P7" s="363"/>
      <c r="Q7" s="363"/>
      <c r="R7" s="363"/>
      <c r="S7" s="363"/>
      <c r="T7" s="363"/>
      <c r="U7" s="363"/>
      <c r="V7" s="363"/>
      <c r="W7" s="363"/>
      <c r="X7" s="363"/>
      <c r="Y7" s="363"/>
      <c r="Z7" s="363"/>
      <c r="AA7" s="363"/>
      <c r="AB7" s="363"/>
      <c r="AC7" s="363"/>
      <c r="AD7" s="363"/>
      <c r="AE7" s="363"/>
      <c r="AF7" s="363"/>
      <c r="AG7" s="363"/>
      <c r="AH7" s="363"/>
      <c r="AI7" s="363"/>
      <c r="AJ7" s="363"/>
      <c r="AK7" s="363"/>
      <c r="AL7" s="363"/>
      <c r="AM7" s="363"/>
      <c r="AN7" s="363"/>
      <c r="AO7" s="363"/>
      <c r="AP7" s="363"/>
      <c r="AQ7" s="363"/>
      <c r="AR7" s="363"/>
      <c r="AS7" s="363"/>
      <c r="AT7" s="363"/>
      <c r="AU7" s="363"/>
      <c r="AV7" s="363"/>
      <c r="AW7" s="363"/>
      <c r="AX7" s="363"/>
      <c r="AY7" s="363"/>
      <c r="AZ7" s="363"/>
      <c r="BA7" s="363"/>
      <c r="BB7" s="363"/>
      <c r="BC7" s="363"/>
      <c r="BD7" s="363"/>
      <c r="BE7" s="363"/>
      <c r="BF7" s="363"/>
      <c r="BG7" s="363"/>
      <c r="BH7" s="363"/>
      <c r="BI7" s="363"/>
      <c r="BJ7" s="363"/>
      <c r="BK7" s="363"/>
      <c r="BL7" s="363"/>
      <c r="BM7" s="363"/>
      <c r="BN7" s="363"/>
      <c r="BO7" s="363"/>
      <c r="BP7" s="363"/>
      <c r="BQ7" s="363"/>
      <c r="BR7" s="363"/>
      <c r="BS7" s="363"/>
      <c r="BT7" s="363"/>
      <c r="BU7" s="363"/>
      <c r="BV7" s="363"/>
      <c r="BW7" s="363"/>
      <c r="BX7" s="363"/>
      <c r="BY7" s="363"/>
      <c r="BZ7" s="363"/>
      <c r="CA7" s="363"/>
      <c r="CB7" s="363"/>
      <c r="CC7" s="363"/>
      <c r="CD7" s="363"/>
      <c r="CE7" s="363"/>
      <c r="CF7" s="363"/>
      <c r="CG7" s="363"/>
      <c r="CH7" s="363"/>
      <c r="CI7" s="363"/>
      <c r="CJ7" s="363"/>
      <c r="CK7" s="363"/>
      <c r="CL7" s="363"/>
      <c r="CM7" s="363"/>
      <c r="CN7" s="363"/>
      <c r="CO7" s="363"/>
      <c r="CP7" s="363"/>
      <c r="CQ7" s="363"/>
      <c r="CR7" s="363"/>
      <c r="CS7" s="363"/>
      <c r="CT7" s="363"/>
      <c r="CU7" s="363"/>
      <c r="CV7" s="363"/>
      <c r="CW7" s="363"/>
      <c r="CX7" s="363"/>
      <c r="CY7" s="363"/>
      <c r="CZ7" s="363"/>
      <c r="DA7" s="363"/>
      <c r="DB7" s="363"/>
      <c r="DC7" s="363"/>
      <c r="DD7" s="363"/>
      <c r="DE7" s="363"/>
      <c r="DF7" s="363"/>
      <c r="DG7" s="363"/>
      <c r="DH7" s="363"/>
      <c r="DI7" s="363"/>
      <c r="DJ7" s="363"/>
      <c r="DK7" s="363"/>
      <c r="DL7" s="363"/>
      <c r="DM7" s="363"/>
      <c r="DN7" s="363"/>
      <c r="DO7" s="363"/>
      <c r="DP7" s="363"/>
      <c r="DQ7" s="363"/>
      <c r="DR7" s="363"/>
      <c r="DS7" s="363"/>
      <c r="DT7" s="363"/>
      <c r="DU7" s="363"/>
      <c r="DV7" s="363"/>
      <c r="DW7" s="363"/>
      <c r="DX7" s="363"/>
      <c r="DY7" s="363"/>
      <c r="DZ7" s="363"/>
      <c r="EA7" s="363"/>
      <c r="EB7" s="363"/>
      <c r="EC7" s="363"/>
      <c r="ED7" s="363"/>
      <c r="EE7" s="363"/>
      <c r="EF7" s="363"/>
      <c r="EG7" s="363"/>
      <c r="EH7" s="363"/>
      <c r="EI7" s="363"/>
      <c r="EJ7" s="363"/>
      <c r="EK7" s="363"/>
      <c r="EL7" s="363"/>
      <c r="EM7" s="363"/>
      <c r="EN7" s="363"/>
      <c r="EO7" s="363"/>
      <c r="EP7" s="363"/>
      <c r="EQ7" s="363"/>
      <c r="ER7" s="363"/>
      <c r="ES7" s="363"/>
      <c r="ET7" s="363"/>
      <c r="EU7" s="363"/>
      <c r="EV7" s="363"/>
      <c r="EW7" s="363"/>
      <c r="EX7" s="363"/>
      <c r="EY7" s="363"/>
      <c r="EZ7" s="363"/>
      <c r="FA7" s="363"/>
      <c r="FB7" s="363"/>
      <c r="FC7" s="363"/>
      <c r="FD7" s="363"/>
      <c r="FE7" s="363"/>
      <c r="FF7" s="363"/>
      <c r="FG7" s="363"/>
      <c r="FH7" s="363"/>
      <c r="FI7" s="363"/>
      <c r="FJ7" s="363"/>
      <c r="FK7" s="363"/>
      <c r="FL7" s="363"/>
      <c r="FM7" s="363"/>
      <c r="FN7" s="363"/>
      <c r="FO7" s="363"/>
      <c r="FP7" s="363"/>
      <c r="FQ7" s="363"/>
      <c r="FR7" s="363"/>
      <c r="FS7" s="363"/>
      <c r="FT7" s="363"/>
      <c r="FU7" s="363"/>
      <c r="FV7" s="363"/>
      <c r="FW7" s="363"/>
      <c r="FX7" s="363"/>
      <c r="FY7" s="363"/>
      <c r="FZ7" s="363"/>
      <c r="GA7" s="363"/>
      <c r="GB7" s="363"/>
      <c r="GC7" s="363"/>
      <c r="GD7" s="363"/>
      <c r="GE7" s="363"/>
      <c r="GF7" s="363"/>
      <c r="GG7" s="363"/>
      <c r="GH7" s="363"/>
      <c r="GI7" s="363"/>
      <c r="GJ7" s="363"/>
      <c r="GK7" s="363"/>
      <c r="GL7" s="363"/>
      <c r="GM7" s="363"/>
      <c r="GN7" s="363"/>
      <c r="GO7" s="363"/>
      <c r="GP7" s="363"/>
      <c r="GQ7" s="363"/>
      <c r="GR7" s="363"/>
      <c r="GS7" s="363"/>
      <c r="GT7" s="363"/>
      <c r="GU7" s="363"/>
      <c r="GV7" s="363"/>
      <c r="GW7" s="363"/>
      <c r="GX7" s="363"/>
      <c r="GY7" s="363"/>
      <c r="GZ7" s="363"/>
      <c r="HA7" s="363"/>
      <c r="HB7" s="363"/>
      <c r="HC7" s="363"/>
      <c r="HD7" s="363"/>
      <c r="HE7" s="363"/>
      <c r="HF7" s="363"/>
      <c r="HG7" s="363"/>
      <c r="HH7" s="363"/>
      <c r="HI7" s="363"/>
      <c r="HJ7" s="363"/>
      <c r="HK7" s="363"/>
      <c r="HL7" s="363"/>
      <c r="HM7" s="363"/>
      <c r="HN7" s="363"/>
      <c r="HO7" s="363"/>
      <c r="HP7" s="363"/>
      <c r="HQ7" s="363"/>
      <c r="HR7" s="363"/>
      <c r="HS7" s="363"/>
      <c r="HT7" s="363"/>
      <c r="HU7" s="363"/>
      <c r="HV7" s="363"/>
      <c r="HW7" s="363"/>
      <c r="HX7" s="363"/>
      <c r="HY7" s="363"/>
      <c r="HZ7" s="363"/>
      <c r="IA7" s="363"/>
      <c r="IB7" s="363"/>
      <c r="IC7" s="363"/>
      <c r="ID7" s="363"/>
      <c r="IE7" s="363"/>
      <c r="IF7" s="363"/>
      <c r="IG7" s="363"/>
      <c r="IH7" s="363"/>
      <c r="II7" s="363"/>
      <c r="IJ7" s="363"/>
      <c r="IK7" s="363"/>
      <c r="IL7" s="363"/>
      <c r="IM7" s="363"/>
      <c r="IN7" s="363"/>
      <c r="IO7" s="363"/>
      <c r="IP7" s="363"/>
      <c r="IQ7" s="363"/>
      <c r="IR7" s="363"/>
      <c r="IS7" s="363"/>
      <c r="IT7" s="363"/>
      <c r="IU7" s="363"/>
      <c r="IV7" s="363"/>
    </row>
    <row r="8" spans="2:256" s="96" customFormat="1" ht="15" customHeight="1">
      <c r="B8" s="87"/>
      <c r="C8" s="95"/>
      <c r="D8" s="95"/>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2:256" s="96" customFormat="1" ht="36" customHeight="1">
      <c r="B9" s="91" t="s">
        <v>23</v>
      </c>
      <c r="C9" s="590" t="s">
        <v>626</v>
      </c>
      <c r="D9" s="590"/>
      <c r="E9" s="590"/>
      <c r="F9" s="590"/>
      <c r="G9" s="590"/>
      <c r="H9" s="590"/>
      <c r="I9" s="590"/>
      <c r="J9" s="590"/>
      <c r="K9" s="590"/>
      <c r="L9" s="590"/>
      <c r="M9" s="590"/>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3"/>
      <c r="AN9" s="363"/>
      <c r="AO9" s="363"/>
      <c r="AP9" s="363"/>
      <c r="AQ9" s="363"/>
      <c r="AR9" s="363"/>
      <c r="AS9" s="363"/>
      <c r="AT9" s="363"/>
      <c r="AU9" s="363"/>
      <c r="AV9" s="363"/>
      <c r="AW9" s="363"/>
      <c r="AX9" s="363"/>
      <c r="AY9" s="363"/>
      <c r="AZ9" s="363"/>
      <c r="BA9" s="363"/>
      <c r="BB9" s="363"/>
      <c r="BC9" s="363"/>
      <c r="BD9" s="363"/>
      <c r="BE9" s="363"/>
      <c r="BF9" s="363"/>
      <c r="BG9" s="363"/>
      <c r="BH9" s="363"/>
      <c r="BI9" s="363"/>
      <c r="BJ9" s="363"/>
      <c r="BK9" s="363"/>
      <c r="BL9" s="363"/>
      <c r="BM9" s="363"/>
      <c r="BN9" s="363"/>
      <c r="BO9" s="363"/>
      <c r="BP9" s="363"/>
      <c r="BQ9" s="363"/>
      <c r="BR9" s="363"/>
      <c r="BS9" s="363"/>
      <c r="BT9" s="363"/>
      <c r="BU9" s="363"/>
      <c r="BV9" s="363"/>
      <c r="BW9" s="363"/>
      <c r="BX9" s="363"/>
      <c r="BY9" s="363"/>
      <c r="BZ9" s="363"/>
      <c r="CA9" s="363"/>
      <c r="CB9" s="363"/>
      <c r="CC9" s="363"/>
      <c r="CD9" s="363"/>
      <c r="CE9" s="363"/>
      <c r="CF9" s="363"/>
      <c r="CG9" s="363"/>
      <c r="CH9" s="363"/>
      <c r="CI9" s="363"/>
      <c r="CJ9" s="363"/>
      <c r="CK9" s="363"/>
      <c r="CL9" s="363"/>
      <c r="CM9" s="363"/>
      <c r="CN9" s="363"/>
      <c r="CO9" s="363"/>
      <c r="CP9" s="363"/>
      <c r="CQ9" s="363"/>
      <c r="CR9" s="363"/>
      <c r="CS9" s="363"/>
      <c r="CT9" s="363"/>
      <c r="CU9" s="363"/>
      <c r="CV9" s="363"/>
      <c r="CW9" s="363"/>
      <c r="CX9" s="363"/>
      <c r="CY9" s="363"/>
      <c r="CZ9" s="363"/>
      <c r="DA9" s="363"/>
      <c r="DB9" s="363"/>
      <c r="DC9" s="363"/>
      <c r="DD9" s="363"/>
      <c r="DE9" s="363"/>
      <c r="DF9" s="363"/>
      <c r="DG9" s="363"/>
      <c r="DH9" s="363"/>
      <c r="DI9" s="363"/>
      <c r="DJ9" s="363"/>
      <c r="DK9" s="363"/>
      <c r="DL9" s="363"/>
      <c r="DM9" s="363"/>
      <c r="DN9" s="363"/>
      <c r="DO9" s="363"/>
      <c r="DP9" s="363"/>
      <c r="DQ9" s="363"/>
      <c r="DR9" s="363"/>
      <c r="DS9" s="363"/>
      <c r="DT9" s="363"/>
      <c r="DU9" s="363"/>
      <c r="DV9" s="363"/>
      <c r="DW9" s="363"/>
      <c r="DX9" s="363"/>
      <c r="DY9" s="363"/>
      <c r="DZ9" s="363"/>
      <c r="EA9" s="363"/>
      <c r="EB9" s="363"/>
      <c r="EC9" s="363"/>
      <c r="ED9" s="363"/>
      <c r="EE9" s="363"/>
      <c r="EF9" s="363"/>
      <c r="EG9" s="363"/>
      <c r="EH9" s="363"/>
      <c r="EI9" s="363"/>
      <c r="EJ9" s="363"/>
      <c r="EK9" s="363"/>
      <c r="EL9" s="363"/>
      <c r="EM9" s="363"/>
      <c r="EN9" s="363"/>
      <c r="EO9" s="363"/>
      <c r="EP9" s="363"/>
      <c r="EQ9" s="363"/>
      <c r="ER9" s="363"/>
      <c r="ES9" s="363"/>
      <c r="ET9" s="363"/>
      <c r="EU9" s="363"/>
      <c r="EV9" s="363"/>
      <c r="EW9" s="363"/>
      <c r="EX9" s="363"/>
      <c r="EY9" s="363"/>
      <c r="EZ9" s="363"/>
      <c r="FA9" s="363"/>
      <c r="FB9" s="363"/>
      <c r="FC9" s="363"/>
      <c r="FD9" s="363"/>
      <c r="FE9" s="363"/>
      <c r="FF9" s="363"/>
      <c r="FG9" s="363"/>
      <c r="FH9" s="363"/>
      <c r="FI9" s="363"/>
      <c r="FJ9" s="363"/>
      <c r="FK9" s="363"/>
      <c r="FL9" s="363"/>
      <c r="FM9" s="363"/>
      <c r="FN9" s="363"/>
      <c r="FO9" s="363"/>
      <c r="FP9" s="363"/>
      <c r="FQ9" s="363"/>
      <c r="FR9" s="363"/>
      <c r="FS9" s="363"/>
      <c r="FT9" s="363"/>
      <c r="FU9" s="363"/>
      <c r="FV9" s="363"/>
      <c r="FW9" s="363"/>
      <c r="FX9" s="363"/>
      <c r="FY9" s="363"/>
      <c r="FZ9" s="363"/>
      <c r="GA9" s="363"/>
      <c r="GB9" s="363"/>
      <c r="GC9" s="363"/>
      <c r="GD9" s="363"/>
      <c r="GE9" s="363"/>
      <c r="GF9" s="363"/>
      <c r="GG9" s="363"/>
      <c r="GH9" s="363"/>
      <c r="GI9" s="363"/>
      <c r="GJ9" s="363"/>
      <c r="GK9" s="363"/>
      <c r="GL9" s="363"/>
      <c r="GM9" s="363"/>
      <c r="GN9" s="363"/>
      <c r="GO9" s="363"/>
      <c r="GP9" s="363"/>
      <c r="GQ9" s="363"/>
      <c r="GR9" s="363"/>
      <c r="GS9" s="363"/>
      <c r="GT9" s="363"/>
      <c r="GU9" s="363"/>
      <c r="GV9" s="363"/>
      <c r="GW9" s="363"/>
      <c r="GX9" s="363"/>
      <c r="GY9" s="363"/>
      <c r="GZ9" s="363"/>
      <c r="HA9" s="363"/>
      <c r="HB9" s="363"/>
      <c r="HC9" s="363"/>
      <c r="HD9" s="363"/>
      <c r="HE9" s="363"/>
      <c r="HF9" s="363"/>
      <c r="HG9" s="363"/>
      <c r="HH9" s="363"/>
      <c r="HI9" s="363"/>
      <c r="HJ9" s="363"/>
      <c r="HK9" s="363"/>
      <c r="HL9" s="363"/>
      <c r="HM9" s="363"/>
      <c r="HN9" s="363"/>
      <c r="HO9" s="363"/>
      <c r="HP9" s="363"/>
      <c r="HQ9" s="363"/>
      <c r="HR9" s="363"/>
      <c r="HS9" s="363"/>
      <c r="HT9" s="363"/>
      <c r="HU9" s="363"/>
      <c r="HV9" s="363"/>
      <c r="HW9" s="363"/>
      <c r="HX9" s="363"/>
      <c r="HY9" s="363"/>
      <c r="HZ9" s="363"/>
      <c r="IA9" s="363"/>
      <c r="IB9" s="363"/>
      <c r="IC9" s="363"/>
      <c r="ID9" s="363"/>
      <c r="IE9" s="363"/>
      <c r="IF9" s="363"/>
      <c r="IG9" s="363"/>
      <c r="IH9" s="363"/>
      <c r="II9" s="363"/>
      <c r="IJ9" s="363"/>
      <c r="IK9" s="363"/>
      <c r="IL9" s="363"/>
      <c r="IM9" s="363"/>
      <c r="IN9" s="363"/>
      <c r="IO9" s="363"/>
      <c r="IP9" s="363"/>
      <c r="IQ9" s="363"/>
      <c r="IR9" s="363"/>
      <c r="IS9" s="363"/>
      <c r="IT9" s="363"/>
      <c r="IU9" s="363"/>
      <c r="IV9" s="363"/>
    </row>
    <row r="10" spans="2:256" s="96" customFormat="1" ht="15" customHeight="1">
      <c r="B10" s="88"/>
      <c r="C10" s="92"/>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c r="IQ10" s="24"/>
      <c r="IR10" s="24"/>
      <c r="IS10" s="24"/>
      <c r="IT10" s="24"/>
      <c r="IU10" s="24"/>
      <c r="IV10" s="24"/>
    </row>
    <row r="11" spans="2:256" s="96" customFormat="1" ht="15.75" customHeight="1">
      <c r="B11" s="87" t="s">
        <v>147</v>
      </c>
      <c r="C11" s="99" t="s">
        <v>366</v>
      </c>
      <c r="D11" s="95"/>
      <c r="E11" s="95"/>
      <c r="F11" s="95"/>
      <c r="G11" s="95"/>
      <c r="H11" s="95"/>
      <c r="I11" s="95"/>
      <c r="J11" s="95"/>
      <c r="K11" s="95"/>
      <c r="L11" s="95"/>
      <c r="M11" s="95"/>
      <c r="N11" s="363"/>
      <c r="O11" s="363"/>
      <c r="P11" s="363"/>
      <c r="Q11" s="363"/>
      <c r="R11" s="363"/>
      <c r="S11" s="363"/>
      <c r="T11" s="363"/>
      <c r="U11" s="363"/>
      <c r="V11" s="363"/>
      <c r="W11" s="363"/>
      <c r="X11" s="363"/>
      <c r="Y11" s="363"/>
      <c r="Z11" s="363"/>
      <c r="AA11" s="363"/>
      <c r="AB11" s="363"/>
      <c r="AC11" s="363"/>
      <c r="AD11" s="363"/>
      <c r="AE11" s="363"/>
      <c r="AF11" s="363"/>
      <c r="AG11" s="363"/>
      <c r="AH11" s="363"/>
      <c r="AI11" s="363"/>
      <c r="AJ11" s="363"/>
      <c r="AK11" s="363"/>
      <c r="AL11" s="363"/>
      <c r="AM11" s="363"/>
      <c r="AN11" s="363"/>
      <c r="AO11" s="363"/>
      <c r="AP11" s="363"/>
      <c r="AQ11" s="363"/>
      <c r="AR11" s="363"/>
      <c r="AS11" s="363"/>
      <c r="AT11" s="363"/>
      <c r="AU11" s="363"/>
      <c r="AV11" s="363"/>
      <c r="AW11" s="363"/>
      <c r="AX11" s="363"/>
      <c r="AY11" s="363"/>
      <c r="AZ11" s="363"/>
      <c r="BA11" s="363"/>
      <c r="BB11" s="363"/>
      <c r="BC11" s="363"/>
      <c r="BD11" s="363"/>
      <c r="BE11" s="363"/>
      <c r="BF11" s="363"/>
      <c r="BG11" s="363"/>
      <c r="BH11" s="363"/>
      <c r="BI11" s="363"/>
      <c r="BJ11" s="363"/>
      <c r="BK11" s="363"/>
      <c r="BL11" s="363"/>
      <c r="BM11" s="363"/>
      <c r="BN11" s="363"/>
      <c r="BO11" s="363"/>
      <c r="BP11" s="363"/>
      <c r="BQ11" s="363"/>
      <c r="BR11" s="363"/>
      <c r="BS11" s="363"/>
      <c r="BT11" s="363"/>
      <c r="BU11" s="363"/>
      <c r="BV11" s="363"/>
      <c r="BW11" s="363"/>
      <c r="BX11" s="363"/>
      <c r="BY11" s="363"/>
      <c r="BZ11" s="363"/>
      <c r="CA11" s="363"/>
      <c r="CB11" s="363"/>
      <c r="CC11" s="363"/>
      <c r="CD11" s="363"/>
      <c r="CE11" s="363"/>
      <c r="CF11" s="363"/>
      <c r="CG11" s="363"/>
      <c r="CH11" s="363"/>
      <c r="CI11" s="363"/>
      <c r="CJ11" s="363"/>
      <c r="CK11" s="363"/>
      <c r="CL11" s="363"/>
      <c r="CM11" s="363"/>
      <c r="CN11" s="363"/>
      <c r="CO11" s="363"/>
      <c r="CP11" s="363"/>
      <c r="CQ11" s="363"/>
      <c r="CR11" s="363"/>
      <c r="CS11" s="363"/>
      <c r="CT11" s="363"/>
      <c r="CU11" s="363"/>
      <c r="CV11" s="363"/>
      <c r="CW11" s="363"/>
      <c r="CX11" s="363"/>
      <c r="CY11" s="363"/>
      <c r="CZ11" s="363"/>
      <c r="DA11" s="363"/>
      <c r="DB11" s="363"/>
      <c r="DC11" s="363"/>
      <c r="DD11" s="363"/>
      <c r="DE11" s="363"/>
      <c r="DF11" s="363"/>
      <c r="DG11" s="363"/>
      <c r="DH11" s="363"/>
      <c r="DI11" s="363"/>
      <c r="DJ11" s="363"/>
      <c r="DK11" s="363"/>
      <c r="DL11" s="363"/>
      <c r="DM11" s="363"/>
      <c r="DN11" s="363"/>
      <c r="DO11" s="363"/>
      <c r="DP11" s="363"/>
      <c r="DQ11" s="363"/>
      <c r="DR11" s="363"/>
      <c r="DS11" s="363"/>
      <c r="DT11" s="363"/>
      <c r="DU11" s="363"/>
      <c r="DV11" s="363"/>
      <c r="DW11" s="363"/>
      <c r="DX11" s="363"/>
      <c r="DY11" s="363"/>
      <c r="DZ11" s="363"/>
      <c r="EA11" s="363"/>
      <c r="EB11" s="363"/>
      <c r="EC11" s="363"/>
      <c r="ED11" s="363"/>
      <c r="EE11" s="363"/>
      <c r="EF11" s="363"/>
      <c r="EG11" s="363"/>
      <c r="EH11" s="363"/>
      <c r="EI11" s="363"/>
      <c r="EJ11" s="363"/>
      <c r="EK11" s="363"/>
      <c r="EL11" s="363"/>
      <c r="EM11" s="363"/>
      <c r="EN11" s="363"/>
      <c r="EO11" s="363"/>
      <c r="EP11" s="363"/>
      <c r="EQ11" s="363"/>
      <c r="ER11" s="363"/>
      <c r="ES11" s="363"/>
      <c r="ET11" s="363"/>
      <c r="EU11" s="363"/>
      <c r="EV11" s="363"/>
      <c r="EW11" s="363"/>
      <c r="EX11" s="363"/>
      <c r="EY11" s="363"/>
      <c r="EZ11" s="363"/>
      <c r="FA11" s="363"/>
      <c r="FB11" s="363"/>
      <c r="FC11" s="363"/>
      <c r="FD11" s="363"/>
      <c r="FE11" s="363"/>
      <c r="FF11" s="363"/>
      <c r="FG11" s="363"/>
      <c r="FH11" s="363"/>
      <c r="FI11" s="363"/>
      <c r="FJ11" s="363"/>
      <c r="FK11" s="363"/>
      <c r="FL11" s="363"/>
      <c r="FM11" s="363"/>
      <c r="FN11" s="363"/>
      <c r="FO11" s="363"/>
      <c r="FP11" s="363"/>
      <c r="FQ11" s="363"/>
      <c r="FR11" s="363"/>
      <c r="FS11" s="363"/>
      <c r="FT11" s="363"/>
      <c r="FU11" s="363"/>
      <c r="FV11" s="363"/>
      <c r="FW11" s="363"/>
      <c r="FX11" s="363"/>
      <c r="FY11" s="363"/>
      <c r="FZ11" s="363"/>
      <c r="GA11" s="363"/>
      <c r="GB11" s="363"/>
      <c r="GC11" s="363"/>
      <c r="GD11" s="363"/>
      <c r="GE11" s="363"/>
      <c r="GF11" s="363"/>
      <c r="GG11" s="363"/>
      <c r="GH11" s="363"/>
      <c r="GI11" s="363"/>
      <c r="GJ11" s="363"/>
      <c r="GK11" s="363"/>
      <c r="GL11" s="363"/>
      <c r="GM11" s="363"/>
      <c r="GN11" s="363"/>
      <c r="GO11" s="363"/>
      <c r="GP11" s="363"/>
      <c r="GQ11" s="363"/>
      <c r="GR11" s="363"/>
      <c r="GS11" s="363"/>
      <c r="GT11" s="363"/>
      <c r="GU11" s="363"/>
      <c r="GV11" s="363"/>
      <c r="GW11" s="363"/>
      <c r="GX11" s="363"/>
      <c r="GY11" s="363"/>
      <c r="GZ11" s="363"/>
      <c r="HA11" s="363"/>
      <c r="HB11" s="363"/>
      <c r="HC11" s="363"/>
      <c r="HD11" s="363"/>
      <c r="HE11" s="363"/>
      <c r="HF11" s="363"/>
      <c r="HG11" s="363"/>
      <c r="HH11" s="363"/>
      <c r="HI11" s="363"/>
      <c r="HJ11" s="363"/>
      <c r="HK11" s="363"/>
      <c r="HL11" s="363"/>
      <c r="HM11" s="363"/>
      <c r="HN11" s="363"/>
      <c r="HO11" s="363"/>
      <c r="HP11" s="363"/>
      <c r="HQ11" s="363"/>
      <c r="HR11" s="363"/>
      <c r="HS11" s="363"/>
      <c r="HT11" s="363"/>
      <c r="HU11" s="363"/>
      <c r="HV11" s="363"/>
      <c r="HW11" s="363"/>
      <c r="HX11" s="363"/>
      <c r="HY11" s="363"/>
      <c r="HZ11" s="363"/>
      <c r="IA11" s="363"/>
      <c r="IB11" s="363"/>
      <c r="IC11" s="363"/>
      <c r="ID11" s="363"/>
      <c r="IE11" s="363"/>
      <c r="IF11" s="363"/>
      <c r="IG11" s="363"/>
      <c r="IH11" s="363"/>
      <c r="II11" s="363"/>
      <c r="IJ11" s="363"/>
      <c r="IK11" s="363"/>
      <c r="IL11" s="363"/>
      <c r="IM11" s="363"/>
      <c r="IN11" s="363"/>
      <c r="IO11" s="363"/>
      <c r="IP11" s="363"/>
      <c r="IQ11" s="363"/>
      <c r="IR11" s="363"/>
      <c r="IS11" s="363"/>
      <c r="IT11" s="363"/>
      <c r="IU11" s="363"/>
      <c r="IV11" s="363"/>
    </row>
    <row r="12" spans="2:256" s="96" customFormat="1" ht="22.5" customHeight="1">
      <c r="B12" s="87"/>
      <c r="C12" s="608" t="s">
        <v>445</v>
      </c>
      <c r="D12" s="608"/>
      <c r="E12" s="608"/>
      <c r="F12" s="608"/>
      <c r="G12" s="608"/>
      <c r="H12" s="608"/>
      <c r="I12" s="608"/>
      <c r="J12" s="608"/>
      <c r="K12" s="608"/>
      <c r="L12" s="608"/>
      <c r="M12" s="608"/>
      <c r="N12" s="363"/>
      <c r="O12" s="363"/>
      <c r="P12" s="363"/>
      <c r="Q12" s="363"/>
      <c r="R12" s="363"/>
      <c r="S12" s="363"/>
      <c r="T12" s="363"/>
      <c r="U12" s="363"/>
      <c r="V12" s="363"/>
      <c r="W12" s="363"/>
      <c r="X12" s="363"/>
      <c r="Y12" s="363"/>
      <c r="Z12" s="363"/>
      <c r="AA12" s="363"/>
      <c r="AB12" s="363"/>
      <c r="AC12" s="363"/>
      <c r="AD12" s="363"/>
      <c r="AE12" s="363"/>
      <c r="AF12" s="363"/>
      <c r="AG12" s="363"/>
      <c r="AH12" s="363"/>
      <c r="AI12" s="363"/>
      <c r="AJ12" s="363"/>
      <c r="AK12" s="363"/>
      <c r="AL12" s="363"/>
      <c r="AM12" s="363"/>
      <c r="AN12" s="363"/>
      <c r="AO12" s="363"/>
      <c r="AP12" s="363"/>
      <c r="AQ12" s="363"/>
      <c r="AR12" s="363"/>
      <c r="AS12" s="363"/>
      <c r="AT12" s="363"/>
      <c r="AU12" s="363"/>
      <c r="AV12" s="363"/>
      <c r="AW12" s="363"/>
      <c r="AX12" s="363"/>
      <c r="AY12" s="363"/>
      <c r="AZ12" s="363"/>
      <c r="BA12" s="363"/>
      <c r="BB12" s="363"/>
      <c r="BC12" s="363"/>
      <c r="BD12" s="363"/>
      <c r="BE12" s="363"/>
      <c r="BF12" s="363"/>
      <c r="BG12" s="363"/>
      <c r="BH12" s="363"/>
      <c r="BI12" s="363"/>
      <c r="BJ12" s="363"/>
      <c r="BK12" s="363"/>
      <c r="BL12" s="363"/>
      <c r="BM12" s="363"/>
      <c r="BN12" s="363"/>
      <c r="BO12" s="363"/>
      <c r="BP12" s="363"/>
      <c r="BQ12" s="363"/>
      <c r="BR12" s="363"/>
      <c r="BS12" s="363"/>
      <c r="BT12" s="363"/>
      <c r="BU12" s="363"/>
      <c r="BV12" s="363"/>
      <c r="BW12" s="363"/>
      <c r="BX12" s="363"/>
      <c r="BY12" s="363"/>
      <c r="BZ12" s="363"/>
      <c r="CA12" s="363"/>
      <c r="CB12" s="363"/>
      <c r="CC12" s="363"/>
      <c r="CD12" s="363"/>
      <c r="CE12" s="363"/>
      <c r="CF12" s="363"/>
      <c r="CG12" s="363"/>
      <c r="CH12" s="363"/>
      <c r="CI12" s="363"/>
      <c r="CJ12" s="363"/>
      <c r="CK12" s="363"/>
      <c r="CL12" s="363"/>
      <c r="CM12" s="363"/>
      <c r="CN12" s="363"/>
      <c r="CO12" s="363"/>
      <c r="CP12" s="363"/>
      <c r="CQ12" s="363"/>
      <c r="CR12" s="363"/>
      <c r="CS12" s="363"/>
      <c r="CT12" s="363"/>
      <c r="CU12" s="363"/>
      <c r="CV12" s="363"/>
      <c r="CW12" s="363"/>
      <c r="CX12" s="363"/>
      <c r="CY12" s="363"/>
      <c r="CZ12" s="363"/>
      <c r="DA12" s="363"/>
      <c r="DB12" s="363"/>
      <c r="DC12" s="363"/>
      <c r="DD12" s="363"/>
      <c r="DE12" s="363"/>
      <c r="DF12" s="363"/>
      <c r="DG12" s="363"/>
      <c r="DH12" s="363"/>
      <c r="DI12" s="363"/>
      <c r="DJ12" s="363"/>
      <c r="DK12" s="363"/>
      <c r="DL12" s="363"/>
      <c r="DM12" s="363"/>
      <c r="DN12" s="363"/>
      <c r="DO12" s="363"/>
      <c r="DP12" s="363"/>
      <c r="DQ12" s="363"/>
      <c r="DR12" s="363"/>
      <c r="DS12" s="363"/>
      <c r="DT12" s="363"/>
      <c r="DU12" s="363"/>
      <c r="DV12" s="363"/>
      <c r="DW12" s="363"/>
      <c r="DX12" s="363"/>
      <c r="DY12" s="363"/>
      <c r="DZ12" s="363"/>
      <c r="EA12" s="363"/>
      <c r="EB12" s="363"/>
      <c r="EC12" s="363"/>
      <c r="ED12" s="363"/>
      <c r="EE12" s="363"/>
      <c r="EF12" s="363"/>
      <c r="EG12" s="363"/>
      <c r="EH12" s="363"/>
      <c r="EI12" s="363"/>
      <c r="EJ12" s="363"/>
      <c r="EK12" s="363"/>
      <c r="EL12" s="363"/>
      <c r="EM12" s="363"/>
      <c r="EN12" s="363"/>
      <c r="EO12" s="363"/>
      <c r="EP12" s="363"/>
      <c r="EQ12" s="363"/>
      <c r="ER12" s="363"/>
      <c r="ES12" s="363"/>
      <c r="ET12" s="363"/>
      <c r="EU12" s="363"/>
      <c r="EV12" s="363"/>
      <c r="EW12" s="363"/>
      <c r="EX12" s="363"/>
      <c r="EY12" s="363"/>
      <c r="EZ12" s="363"/>
      <c r="FA12" s="363"/>
      <c r="FB12" s="363"/>
      <c r="FC12" s="363"/>
      <c r="FD12" s="363"/>
      <c r="FE12" s="363"/>
      <c r="FF12" s="363"/>
      <c r="FG12" s="363"/>
      <c r="FH12" s="363"/>
      <c r="FI12" s="363"/>
      <c r="FJ12" s="363"/>
      <c r="FK12" s="363"/>
      <c r="FL12" s="363"/>
      <c r="FM12" s="363"/>
      <c r="FN12" s="363"/>
      <c r="FO12" s="363"/>
      <c r="FP12" s="363"/>
      <c r="FQ12" s="363"/>
      <c r="FR12" s="363"/>
      <c r="FS12" s="363"/>
      <c r="FT12" s="363"/>
      <c r="FU12" s="363"/>
      <c r="FV12" s="363"/>
      <c r="FW12" s="363"/>
      <c r="FX12" s="363"/>
      <c r="FY12" s="363"/>
      <c r="FZ12" s="363"/>
      <c r="GA12" s="363"/>
      <c r="GB12" s="363"/>
      <c r="GC12" s="363"/>
      <c r="GD12" s="363"/>
      <c r="GE12" s="363"/>
      <c r="GF12" s="363"/>
      <c r="GG12" s="363"/>
      <c r="GH12" s="363"/>
      <c r="GI12" s="363"/>
      <c r="GJ12" s="363"/>
      <c r="GK12" s="363"/>
      <c r="GL12" s="363"/>
      <c r="GM12" s="363"/>
      <c r="GN12" s="363"/>
      <c r="GO12" s="363"/>
      <c r="GP12" s="363"/>
      <c r="GQ12" s="363"/>
      <c r="GR12" s="363"/>
      <c r="GS12" s="363"/>
      <c r="GT12" s="363"/>
      <c r="GU12" s="363"/>
      <c r="GV12" s="363"/>
      <c r="GW12" s="363"/>
      <c r="GX12" s="363"/>
      <c r="GY12" s="363"/>
      <c r="GZ12" s="363"/>
      <c r="HA12" s="363"/>
      <c r="HB12" s="363"/>
      <c r="HC12" s="363"/>
      <c r="HD12" s="363"/>
      <c r="HE12" s="363"/>
      <c r="HF12" s="363"/>
      <c r="HG12" s="363"/>
      <c r="HH12" s="363"/>
      <c r="HI12" s="363"/>
      <c r="HJ12" s="363"/>
      <c r="HK12" s="363"/>
      <c r="HL12" s="363"/>
      <c r="HM12" s="363"/>
      <c r="HN12" s="363"/>
      <c r="HO12" s="363"/>
      <c r="HP12" s="363"/>
      <c r="HQ12" s="363"/>
      <c r="HR12" s="363"/>
      <c r="HS12" s="363"/>
      <c r="HT12" s="363"/>
      <c r="HU12" s="363"/>
      <c r="HV12" s="363"/>
      <c r="HW12" s="363"/>
      <c r="HX12" s="363"/>
      <c r="HY12" s="363"/>
      <c r="HZ12" s="363"/>
      <c r="IA12" s="363"/>
      <c r="IB12" s="363"/>
      <c r="IC12" s="363"/>
      <c r="ID12" s="363"/>
      <c r="IE12" s="363"/>
      <c r="IF12" s="363"/>
      <c r="IG12" s="363"/>
      <c r="IH12" s="363"/>
      <c r="II12" s="363"/>
      <c r="IJ12" s="363"/>
      <c r="IK12" s="363"/>
      <c r="IL12" s="363"/>
      <c r="IM12" s="363"/>
      <c r="IN12" s="363"/>
      <c r="IO12" s="363"/>
      <c r="IP12" s="363"/>
      <c r="IQ12" s="363"/>
      <c r="IR12" s="363"/>
      <c r="IS12" s="363"/>
      <c r="IT12" s="363"/>
      <c r="IU12" s="363"/>
      <c r="IV12" s="363"/>
    </row>
    <row r="13" spans="2:256" s="96" customFormat="1" ht="15" customHeight="1">
      <c r="B13" s="87"/>
      <c r="C13" s="100"/>
      <c r="D13" s="95"/>
      <c r="E13" s="95"/>
      <c r="F13" s="95"/>
      <c r="G13" s="95"/>
      <c r="H13" s="95"/>
      <c r="I13" s="95"/>
      <c r="J13" s="95"/>
      <c r="K13" s="95"/>
      <c r="L13" s="95"/>
      <c r="M13" s="95"/>
      <c r="N13" s="363"/>
      <c r="O13" s="363"/>
      <c r="P13" s="363"/>
      <c r="Q13" s="363"/>
      <c r="R13" s="363"/>
      <c r="S13" s="363"/>
      <c r="T13" s="363"/>
      <c r="U13" s="363"/>
      <c r="V13" s="363"/>
      <c r="W13" s="363"/>
      <c r="X13" s="363"/>
      <c r="Y13" s="363"/>
      <c r="Z13" s="363"/>
      <c r="AA13" s="363"/>
      <c r="AB13" s="363"/>
      <c r="AC13" s="363"/>
      <c r="AD13" s="363"/>
      <c r="AE13" s="363"/>
      <c r="AF13" s="363"/>
      <c r="AG13" s="363"/>
      <c r="AH13" s="363"/>
      <c r="AI13" s="363"/>
      <c r="AJ13" s="363"/>
      <c r="AK13" s="363"/>
      <c r="AL13" s="363"/>
      <c r="AM13" s="363"/>
      <c r="AN13" s="363"/>
      <c r="AO13" s="363"/>
      <c r="AP13" s="363"/>
      <c r="AQ13" s="363"/>
      <c r="AR13" s="363"/>
      <c r="AS13" s="363"/>
      <c r="AT13" s="363"/>
      <c r="AU13" s="363"/>
      <c r="AV13" s="363"/>
      <c r="AW13" s="363"/>
      <c r="AX13" s="363"/>
      <c r="AY13" s="363"/>
      <c r="AZ13" s="363"/>
      <c r="BA13" s="363"/>
      <c r="BB13" s="363"/>
      <c r="BC13" s="363"/>
      <c r="BD13" s="363"/>
      <c r="BE13" s="363"/>
      <c r="BF13" s="363"/>
      <c r="BG13" s="363"/>
      <c r="BH13" s="363"/>
      <c r="BI13" s="363"/>
      <c r="BJ13" s="363"/>
      <c r="BK13" s="363"/>
      <c r="BL13" s="363"/>
      <c r="BM13" s="363"/>
      <c r="BN13" s="363"/>
      <c r="BO13" s="363"/>
      <c r="BP13" s="363"/>
      <c r="BQ13" s="363"/>
      <c r="BR13" s="363"/>
      <c r="BS13" s="363"/>
      <c r="BT13" s="363"/>
      <c r="BU13" s="363"/>
      <c r="BV13" s="363"/>
      <c r="BW13" s="363"/>
      <c r="BX13" s="363"/>
      <c r="BY13" s="363"/>
      <c r="BZ13" s="363"/>
      <c r="CA13" s="363"/>
      <c r="CB13" s="363"/>
      <c r="CC13" s="363"/>
      <c r="CD13" s="363"/>
      <c r="CE13" s="363"/>
      <c r="CF13" s="363"/>
      <c r="CG13" s="363"/>
      <c r="CH13" s="363"/>
      <c r="CI13" s="363"/>
      <c r="CJ13" s="363"/>
      <c r="CK13" s="363"/>
      <c r="CL13" s="363"/>
      <c r="CM13" s="363"/>
      <c r="CN13" s="363"/>
      <c r="CO13" s="363"/>
      <c r="CP13" s="363"/>
      <c r="CQ13" s="363"/>
      <c r="CR13" s="363"/>
      <c r="CS13" s="363"/>
      <c r="CT13" s="363"/>
      <c r="CU13" s="363"/>
      <c r="CV13" s="363"/>
      <c r="CW13" s="363"/>
      <c r="CX13" s="363"/>
      <c r="CY13" s="363"/>
      <c r="CZ13" s="363"/>
      <c r="DA13" s="363"/>
      <c r="DB13" s="363"/>
      <c r="DC13" s="363"/>
      <c r="DD13" s="363"/>
      <c r="DE13" s="363"/>
      <c r="DF13" s="363"/>
      <c r="DG13" s="363"/>
      <c r="DH13" s="363"/>
      <c r="DI13" s="363"/>
      <c r="DJ13" s="363"/>
      <c r="DK13" s="363"/>
      <c r="DL13" s="363"/>
      <c r="DM13" s="363"/>
      <c r="DN13" s="363"/>
      <c r="DO13" s="363"/>
      <c r="DP13" s="363"/>
      <c r="DQ13" s="363"/>
      <c r="DR13" s="363"/>
      <c r="DS13" s="363"/>
      <c r="DT13" s="363"/>
      <c r="DU13" s="363"/>
      <c r="DV13" s="363"/>
      <c r="DW13" s="363"/>
      <c r="DX13" s="363"/>
      <c r="DY13" s="363"/>
      <c r="DZ13" s="363"/>
      <c r="EA13" s="363"/>
      <c r="EB13" s="363"/>
      <c r="EC13" s="363"/>
      <c r="ED13" s="363"/>
      <c r="EE13" s="363"/>
      <c r="EF13" s="363"/>
      <c r="EG13" s="363"/>
      <c r="EH13" s="363"/>
      <c r="EI13" s="363"/>
      <c r="EJ13" s="363"/>
      <c r="EK13" s="363"/>
      <c r="EL13" s="363"/>
      <c r="EM13" s="363"/>
      <c r="EN13" s="363"/>
      <c r="EO13" s="363"/>
      <c r="EP13" s="363"/>
      <c r="EQ13" s="363"/>
      <c r="ER13" s="363"/>
      <c r="ES13" s="363"/>
      <c r="ET13" s="363"/>
      <c r="EU13" s="363"/>
      <c r="EV13" s="363"/>
      <c r="EW13" s="363"/>
      <c r="EX13" s="363"/>
      <c r="EY13" s="363"/>
      <c r="EZ13" s="363"/>
      <c r="FA13" s="363"/>
      <c r="FB13" s="363"/>
      <c r="FC13" s="363"/>
      <c r="FD13" s="363"/>
      <c r="FE13" s="363"/>
      <c r="FF13" s="363"/>
      <c r="FG13" s="363"/>
      <c r="FH13" s="363"/>
      <c r="FI13" s="363"/>
      <c r="FJ13" s="363"/>
      <c r="FK13" s="363"/>
      <c r="FL13" s="363"/>
      <c r="FM13" s="363"/>
      <c r="FN13" s="363"/>
      <c r="FO13" s="363"/>
      <c r="FP13" s="363"/>
      <c r="FQ13" s="363"/>
      <c r="FR13" s="363"/>
      <c r="FS13" s="363"/>
      <c r="FT13" s="363"/>
      <c r="FU13" s="363"/>
      <c r="FV13" s="363"/>
      <c r="FW13" s="363"/>
      <c r="FX13" s="363"/>
      <c r="FY13" s="363"/>
      <c r="FZ13" s="363"/>
      <c r="GA13" s="363"/>
      <c r="GB13" s="363"/>
      <c r="GC13" s="363"/>
      <c r="GD13" s="363"/>
      <c r="GE13" s="363"/>
      <c r="GF13" s="363"/>
      <c r="GG13" s="363"/>
      <c r="GH13" s="363"/>
      <c r="GI13" s="363"/>
      <c r="GJ13" s="363"/>
      <c r="GK13" s="363"/>
      <c r="GL13" s="363"/>
      <c r="GM13" s="363"/>
      <c r="GN13" s="363"/>
      <c r="GO13" s="363"/>
      <c r="GP13" s="363"/>
      <c r="GQ13" s="363"/>
      <c r="GR13" s="363"/>
      <c r="GS13" s="363"/>
      <c r="GT13" s="363"/>
      <c r="GU13" s="363"/>
      <c r="GV13" s="363"/>
      <c r="GW13" s="363"/>
      <c r="GX13" s="363"/>
      <c r="GY13" s="363"/>
      <c r="GZ13" s="363"/>
      <c r="HA13" s="363"/>
      <c r="HB13" s="363"/>
      <c r="HC13" s="363"/>
      <c r="HD13" s="363"/>
      <c r="HE13" s="363"/>
      <c r="HF13" s="363"/>
      <c r="HG13" s="363"/>
      <c r="HH13" s="363"/>
      <c r="HI13" s="363"/>
      <c r="HJ13" s="363"/>
      <c r="HK13" s="363"/>
      <c r="HL13" s="363"/>
      <c r="HM13" s="363"/>
      <c r="HN13" s="363"/>
      <c r="HO13" s="363"/>
      <c r="HP13" s="363"/>
      <c r="HQ13" s="363"/>
      <c r="HR13" s="363"/>
      <c r="HS13" s="363"/>
      <c r="HT13" s="363"/>
      <c r="HU13" s="363"/>
      <c r="HV13" s="363"/>
      <c r="HW13" s="363"/>
      <c r="HX13" s="363"/>
      <c r="HY13" s="363"/>
      <c r="HZ13" s="363"/>
      <c r="IA13" s="363"/>
      <c r="IB13" s="363"/>
      <c r="IC13" s="363"/>
      <c r="ID13" s="363"/>
      <c r="IE13" s="363"/>
      <c r="IF13" s="363"/>
      <c r="IG13" s="363"/>
      <c r="IH13" s="363"/>
      <c r="II13" s="363"/>
      <c r="IJ13" s="363"/>
      <c r="IK13" s="363"/>
      <c r="IL13" s="363"/>
      <c r="IM13" s="363"/>
      <c r="IN13" s="363"/>
      <c r="IO13" s="363"/>
      <c r="IP13" s="363"/>
      <c r="IQ13" s="363"/>
      <c r="IR13" s="363"/>
      <c r="IS13" s="363"/>
      <c r="IT13" s="363"/>
      <c r="IU13" s="363"/>
      <c r="IV13" s="363"/>
    </row>
    <row r="14" spans="2:256" s="96" customFormat="1" ht="97.5" customHeight="1">
      <c r="B14" s="87"/>
      <c r="C14" s="609" t="s">
        <v>446</v>
      </c>
      <c r="D14" s="609"/>
      <c r="E14" s="609"/>
      <c r="F14" s="609"/>
      <c r="G14" s="609"/>
      <c r="H14" s="609"/>
      <c r="I14" s="609"/>
      <c r="J14" s="609"/>
      <c r="K14" s="609"/>
      <c r="L14" s="609"/>
      <c r="M14" s="609"/>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63"/>
      <c r="AL14" s="363"/>
      <c r="AM14" s="363"/>
      <c r="AN14" s="363"/>
      <c r="AO14" s="363"/>
      <c r="AP14" s="363"/>
      <c r="AQ14" s="363"/>
      <c r="AR14" s="363"/>
      <c r="AS14" s="363"/>
      <c r="AT14" s="363"/>
      <c r="AU14" s="363"/>
      <c r="AV14" s="363"/>
      <c r="AW14" s="363"/>
      <c r="AX14" s="363"/>
      <c r="AY14" s="363"/>
      <c r="AZ14" s="363"/>
      <c r="BA14" s="363"/>
      <c r="BB14" s="363"/>
      <c r="BC14" s="363"/>
      <c r="BD14" s="363"/>
      <c r="BE14" s="363"/>
      <c r="BF14" s="363"/>
      <c r="BG14" s="363"/>
      <c r="BH14" s="363"/>
      <c r="BI14" s="363"/>
      <c r="BJ14" s="363"/>
      <c r="BK14" s="363"/>
      <c r="BL14" s="363"/>
      <c r="BM14" s="363"/>
      <c r="BN14" s="363"/>
      <c r="BO14" s="363"/>
      <c r="BP14" s="363"/>
      <c r="BQ14" s="363"/>
      <c r="BR14" s="363"/>
      <c r="BS14" s="363"/>
      <c r="BT14" s="363"/>
      <c r="BU14" s="363"/>
      <c r="BV14" s="363"/>
      <c r="BW14" s="363"/>
      <c r="BX14" s="363"/>
      <c r="BY14" s="363"/>
      <c r="BZ14" s="363"/>
      <c r="CA14" s="363"/>
      <c r="CB14" s="363"/>
      <c r="CC14" s="363"/>
      <c r="CD14" s="363"/>
      <c r="CE14" s="363"/>
      <c r="CF14" s="363"/>
      <c r="CG14" s="363"/>
      <c r="CH14" s="363"/>
      <c r="CI14" s="363"/>
      <c r="CJ14" s="363"/>
      <c r="CK14" s="363"/>
      <c r="CL14" s="363"/>
      <c r="CM14" s="363"/>
      <c r="CN14" s="363"/>
      <c r="CO14" s="363"/>
      <c r="CP14" s="363"/>
      <c r="CQ14" s="363"/>
      <c r="CR14" s="363"/>
      <c r="CS14" s="363"/>
      <c r="CT14" s="363"/>
      <c r="CU14" s="363"/>
      <c r="CV14" s="363"/>
      <c r="CW14" s="363"/>
      <c r="CX14" s="363"/>
      <c r="CY14" s="363"/>
      <c r="CZ14" s="363"/>
      <c r="DA14" s="363"/>
      <c r="DB14" s="363"/>
      <c r="DC14" s="363"/>
      <c r="DD14" s="363"/>
      <c r="DE14" s="363"/>
      <c r="DF14" s="363"/>
      <c r="DG14" s="363"/>
      <c r="DH14" s="363"/>
      <c r="DI14" s="363"/>
      <c r="DJ14" s="363"/>
      <c r="DK14" s="363"/>
      <c r="DL14" s="363"/>
      <c r="DM14" s="363"/>
      <c r="DN14" s="363"/>
      <c r="DO14" s="363"/>
      <c r="DP14" s="363"/>
      <c r="DQ14" s="363"/>
      <c r="DR14" s="363"/>
      <c r="DS14" s="363"/>
      <c r="DT14" s="363"/>
      <c r="DU14" s="363"/>
      <c r="DV14" s="363"/>
      <c r="DW14" s="363"/>
      <c r="DX14" s="363"/>
      <c r="DY14" s="363"/>
      <c r="DZ14" s="363"/>
      <c r="EA14" s="363"/>
      <c r="EB14" s="363"/>
      <c r="EC14" s="363"/>
      <c r="ED14" s="363"/>
      <c r="EE14" s="363"/>
      <c r="EF14" s="363"/>
      <c r="EG14" s="363"/>
      <c r="EH14" s="363"/>
      <c r="EI14" s="363"/>
      <c r="EJ14" s="363"/>
      <c r="EK14" s="363"/>
      <c r="EL14" s="363"/>
      <c r="EM14" s="363"/>
      <c r="EN14" s="363"/>
      <c r="EO14" s="363"/>
      <c r="EP14" s="363"/>
      <c r="EQ14" s="363"/>
      <c r="ER14" s="363"/>
      <c r="ES14" s="363"/>
      <c r="ET14" s="363"/>
      <c r="EU14" s="363"/>
      <c r="EV14" s="363"/>
      <c r="EW14" s="363"/>
      <c r="EX14" s="363"/>
      <c r="EY14" s="363"/>
      <c r="EZ14" s="363"/>
      <c r="FA14" s="363"/>
      <c r="FB14" s="363"/>
      <c r="FC14" s="363"/>
      <c r="FD14" s="363"/>
      <c r="FE14" s="363"/>
      <c r="FF14" s="363"/>
      <c r="FG14" s="363"/>
      <c r="FH14" s="363"/>
      <c r="FI14" s="363"/>
      <c r="FJ14" s="363"/>
      <c r="FK14" s="363"/>
      <c r="FL14" s="363"/>
      <c r="FM14" s="363"/>
      <c r="FN14" s="363"/>
      <c r="FO14" s="363"/>
      <c r="FP14" s="363"/>
      <c r="FQ14" s="363"/>
      <c r="FR14" s="363"/>
      <c r="FS14" s="363"/>
      <c r="FT14" s="363"/>
      <c r="FU14" s="363"/>
      <c r="FV14" s="363"/>
      <c r="FW14" s="363"/>
      <c r="FX14" s="363"/>
      <c r="FY14" s="363"/>
      <c r="FZ14" s="363"/>
      <c r="GA14" s="363"/>
      <c r="GB14" s="363"/>
      <c r="GC14" s="363"/>
      <c r="GD14" s="363"/>
      <c r="GE14" s="363"/>
      <c r="GF14" s="363"/>
      <c r="GG14" s="363"/>
      <c r="GH14" s="363"/>
      <c r="GI14" s="363"/>
      <c r="GJ14" s="363"/>
      <c r="GK14" s="363"/>
      <c r="GL14" s="363"/>
      <c r="GM14" s="363"/>
      <c r="GN14" s="363"/>
      <c r="GO14" s="363"/>
      <c r="GP14" s="363"/>
      <c r="GQ14" s="363"/>
      <c r="GR14" s="363"/>
      <c r="GS14" s="363"/>
      <c r="GT14" s="363"/>
      <c r="GU14" s="363"/>
      <c r="GV14" s="363"/>
      <c r="GW14" s="363"/>
      <c r="GX14" s="363"/>
      <c r="GY14" s="363"/>
      <c r="GZ14" s="363"/>
      <c r="HA14" s="363"/>
      <c r="HB14" s="363"/>
      <c r="HC14" s="363"/>
      <c r="HD14" s="363"/>
      <c r="HE14" s="363"/>
      <c r="HF14" s="363"/>
      <c r="HG14" s="363"/>
      <c r="HH14" s="363"/>
      <c r="HI14" s="363"/>
      <c r="HJ14" s="363"/>
      <c r="HK14" s="363"/>
      <c r="HL14" s="363"/>
      <c r="HM14" s="363"/>
      <c r="HN14" s="363"/>
      <c r="HO14" s="363"/>
      <c r="HP14" s="363"/>
      <c r="HQ14" s="363"/>
      <c r="HR14" s="363"/>
      <c r="HS14" s="363"/>
      <c r="HT14" s="363"/>
      <c r="HU14" s="363"/>
      <c r="HV14" s="363"/>
      <c r="HW14" s="363"/>
      <c r="HX14" s="363"/>
      <c r="HY14" s="363"/>
      <c r="HZ14" s="363"/>
      <c r="IA14" s="363"/>
      <c r="IB14" s="363"/>
      <c r="IC14" s="363"/>
      <c r="ID14" s="363"/>
      <c r="IE14" s="363"/>
      <c r="IF14" s="363"/>
      <c r="IG14" s="363"/>
      <c r="IH14" s="363"/>
      <c r="II14" s="363"/>
      <c r="IJ14" s="363"/>
      <c r="IK14" s="363"/>
      <c r="IL14" s="363"/>
      <c r="IM14" s="363"/>
      <c r="IN14" s="363"/>
      <c r="IO14" s="363"/>
      <c r="IP14" s="363"/>
      <c r="IQ14" s="363"/>
      <c r="IR14" s="363"/>
      <c r="IS14" s="363"/>
      <c r="IT14" s="363"/>
      <c r="IU14" s="363"/>
      <c r="IV14" s="363"/>
    </row>
    <row r="15" spans="2:256" s="96" customFormat="1" ht="15" customHeight="1">
      <c r="B15" s="89"/>
      <c r="C15" s="92"/>
      <c r="D15" s="24"/>
      <c r="E15" s="24"/>
      <c r="F15" s="24"/>
      <c r="G15" s="24"/>
      <c r="H15" s="24"/>
      <c r="I15" s="24"/>
      <c r="J15" s="24"/>
      <c r="K15" s="24"/>
      <c r="L15" s="24"/>
      <c r="M15" s="24"/>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row>
    <row r="16" spans="2:256" s="96" customFormat="1" ht="46.5" customHeight="1">
      <c r="B16" s="90" t="s">
        <v>148</v>
      </c>
      <c r="C16" s="590" t="s">
        <v>447</v>
      </c>
      <c r="D16" s="590"/>
      <c r="E16" s="590"/>
      <c r="F16" s="590"/>
      <c r="G16" s="590"/>
      <c r="H16" s="590"/>
      <c r="I16" s="590"/>
      <c r="J16" s="590"/>
      <c r="K16" s="590"/>
      <c r="L16" s="590"/>
      <c r="M16" s="590"/>
      <c r="N16" s="363"/>
      <c r="O16" s="363"/>
      <c r="P16" s="363"/>
      <c r="Q16" s="363"/>
      <c r="R16" s="363"/>
      <c r="S16" s="363"/>
      <c r="T16" s="363"/>
      <c r="U16" s="363"/>
      <c r="V16" s="363"/>
      <c r="W16" s="363"/>
      <c r="X16" s="363"/>
      <c r="Y16" s="363"/>
      <c r="Z16" s="363"/>
      <c r="AA16" s="363"/>
      <c r="AB16" s="363"/>
      <c r="AC16" s="363"/>
      <c r="AD16" s="363"/>
      <c r="AE16" s="363"/>
      <c r="AF16" s="363"/>
      <c r="AG16" s="363"/>
      <c r="AH16" s="363"/>
      <c r="AI16" s="363"/>
      <c r="AJ16" s="363"/>
      <c r="AK16" s="363"/>
      <c r="AL16" s="363"/>
      <c r="AM16" s="363"/>
      <c r="AN16" s="363"/>
      <c r="AO16" s="363"/>
      <c r="AP16" s="363"/>
      <c r="AQ16" s="363"/>
      <c r="AR16" s="363"/>
      <c r="AS16" s="363"/>
      <c r="AT16" s="363"/>
      <c r="AU16" s="363"/>
      <c r="AV16" s="363"/>
      <c r="AW16" s="363"/>
      <c r="AX16" s="363"/>
      <c r="AY16" s="363"/>
      <c r="AZ16" s="363"/>
      <c r="BA16" s="363"/>
      <c r="BB16" s="363"/>
      <c r="BC16" s="363"/>
      <c r="BD16" s="363"/>
      <c r="BE16" s="363"/>
      <c r="BF16" s="363"/>
      <c r="BG16" s="363"/>
      <c r="BH16" s="363"/>
      <c r="BI16" s="363"/>
      <c r="BJ16" s="363"/>
      <c r="BK16" s="363"/>
      <c r="BL16" s="363"/>
      <c r="BM16" s="363"/>
      <c r="BN16" s="363"/>
      <c r="BO16" s="363"/>
      <c r="BP16" s="363"/>
      <c r="BQ16" s="363"/>
      <c r="BR16" s="363"/>
      <c r="BS16" s="363"/>
      <c r="BT16" s="363"/>
      <c r="BU16" s="363"/>
      <c r="BV16" s="363"/>
      <c r="BW16" s="363"/>
      <c r="BX16" s="363"/>
      <c r="BY16" s="363"/>
      <c r="BZ16" s="363"/>
      <c r="CA16" s="363"/>
      <c r="CB16" s="363"/>
      <c r="CC16" s="363"/>
      <c r="CD16" s="363"/>
      <c r="CE16" s="363"/>
      <c r="CF16" s="363"/>
      <c r="CG16" s="363"/>
      <c r="CH16" s="363"/>
      <c r="CI16" s="363"/>
      <c r="CJ16" s="363"/>
      <c r="CK16" s="363"/>
      <c r="CL16" s="363"/>
      <c r="CM16" s="363"/>
      <c r="CN16" s="363"/>
      <c r="CO16" s="363"/>
      <c r="CP16" s="363"/>
      <c r="CQ16" s="363"/>
      <c r="CR16" s="363"/>
      <c r="CS16" s="363"/>
      <c r="CT16" s="363"/>
      <c r="CU16" s="363"/>
      <c r="CV16" s="363"/>
      <c r="CW16" s="363"/>
      <c r="CX16" s="363"/>
      <c r="CY16" s="363"/>
      <c r="CZ16" s="363"/>
      <c r="DA16" s="363"/>
      <c r="DB16" s="363"/>
      <c r="DC16" s="363"/>
      <c r="DD16" s="363"/>
      <c r="DE16" s="363"/>
      <c r="DF16" s="363"/>
      <c r="DG16" s="363"/>
      <c r="DH16" s="363"/>
      <c r="DI16" s="363"/>
      <c r="DJ16" s="363"/>
      <c r="DK16" s="363"/>
      <c r="DL16" s="363"/>
      <c r="DM16" s="363"/>
      <c r="DN16" s="363"/>
      <c r="DO16" s="363"/>
      <c r="DP16" s="363"/>
      <c r="DQ16" s="363"/>
      <c r="DR16" s="363"/>
      <c r="DS16" s="363"/>
      <c r="DT16" s="363"/>
      <c r="DU16" s="363"/>
      <c r="DV16" s="363"/>
      <c r="DW16" s="363"/>
      <c r="DX16" s="363"/>
      <c r="DY16" s="363"/>
      <c r="DZ16" s="363"/>
      <c r="EA16" s="363"/>
      <c r="EB16" s="363"/>
      <c r="EC16" s="363"/>
      <c r="ED16" s="363"/>
      <c r="EE16" s="363"/>
      <c r="EF16" s="363"/>
      <c r="EG16" s="363"/>
      <c r="EH16" s="363"/>
      <c r="EI16" s="363"/>
      <c r="EJ16" s="363"/>
      <c r="EK16" s="363"/>
      <c r="EL16" s="363"/>
      <c r="EM16" s="363"/>
      <c r="EN16" s="363"/>
      <c r="EO16" s="363"/>
      <c r="EP16" s="363"/>
      <c r="EQ16" s="363"/>
      <c r="ER16" s="363"/>
      <c r="ES16" s="363"/>
      <c r="ET16" s="363"/>
      <c r="EU16" s="363"/>
      <c r="EV16" s="363"/>
      <c r="EW16" s="363"/>
      <c r="EX16" s="363"/>
      <c r="EY16" s="363"/>
      <c r="EZ16" s="363"/>
      <c r="FA16" s="363"/>
      <c r="FB16" s="363"/>
      <c r="FC16" s="363"/>
      <c r="FD16" s="363"/>
      <c r="FE16" s="363"/>
      <c r="FF16" s="363"/>
      <c r="FG16" s="363"/>
      <c r="FH16" s="363"/>
      <c r="FI16" s="363"/>
      <c r="FJ16" s="363"/>
      <c r="FK16" s="363"/>
      <c r="FL16" s="363"/>
      <c r="FM16" s="363"/>
      <c r="FN16" s="363"/>
      <c r="FO16" s="363"/>
      <c r="FP16" s="363"/>
      <c r="FQ16" s="363"/>
      <c r="FR16" s="363"/>
      <c r="FS16" s="363"/>
      <c r="FT16" s="363"/>
      <c r="FU16" s="363"/>
      <c r="FV16" s="363"/>
      <c r="FW16" s="363"/>
      <c r="FX16" s="363"/>
      <c r="FY16" s="363"/>
      <c r="FZ16" s="363"/>
      <c r="GA16" s="363"/>
      <c r="GB16" s="363"/>
      <c r="GC16" s="363"/>
      <c r="GD16" s="363"/>
      <c r="GE16" s="363"/>
      <c r="GF16" s="363"/>
      <c r="GG16" s="363"/>
      <c r="GH16" s="363"/>
      <c r="GI16" s="363"/>
      <c r="GJ16" s="363"/>
      <c r="GK16" s="363"/>
      <c r="GL16" s="363"/>
      <c r="GM16" s="363"/>
      <c r="GN16" s="363"/>
      <c r="GO16" s="363"/>
      <c r="GP16" s="363"/>
      <c r="GQ16" s="363"/>
      <c r="GR16" s="363"/>
      <c r="GS16" s="363"/>
      <c r="GT16" s="363"/>
      <c r="GU16" s="363"/>
      <c r="GV16" s="363"/>
      <c r="GW16" s="363"/>
      <c r="GX16" s="363"/>
      <c r="GY16" s="363"/>
      <c r="GZ16" s="363"/>
      <c r="HA16" s="363"/>
      <c r="HB16" s="363"/>
      <c r="HC16" s="363"/>
      <c r="HD16" s="363"/>
      <c r="HE16" s="363"/>
      <c r="HF16" s="363"/>
      <c r="HG16" s="363"/>
      <c r="HH16" s="363"/>
      <c r="HI16" s="363"/>
      <c r="HJ16" s="363"/>
      <c r="HK16" s="363"/>
      <c r="HL16" s="363"/>
      <c r="HM16" s="363"/>
      <c r="HN16" s="363"/>
      <c r="HO16" s="363"/>
      <c r="HP16" s="363"/>
      <c r="HQ16" s="363"/>
      <c r="HR16" s="363"/>
      <c r="HS16" s="363"/>
      <c r="HT16" s="363"/>
      <c r="HU16" s="363"/>
      <c r="HV16" s="363"/>
      <c r="HW16" s="363"/>
      <c r="HX16" s="363"/>
      <c r="HY16" s="363"/>
      <c r="HZ16" s="363"/>
      <c r="IA16" s="363"/>
      <c r="IB16" s="363"/>
      <c r="IC16" s="363"/>
      <c r="ID16" s="363"/>
      <c r="IE16" s="363"/>
      <c r="IF16" s="363"/>
      <c r="IG16" s="363"/>
      <c r="IH16" s="363"/>
      <c r="II16" s="363"/>
      <c r="IJ16" s="363"/>
      <c r="IK16" s="363"/>
      <c r="IL16" s="363"/>
      <c r="IM16" s="363"/>
      <c r="IN16" s="363"/>
      <c r="IO16" s="363"/>
      <c r="IP16" s="363"/>
      <c r="IQ16" s="363"/>
      <c r="IR16" s="363"/>
      <c r="IS16" s="363"/>
      <c r="IT16" s="363"/>
      <c r="IU16" s="363"/>
      <c r="IV16" s="363"/>
    </row>
    <row r="17" spans="2:256" s="96" customFormat="1" ht="15" customHeight="1">
      <c r="B17" s="89"/>
      <c r="C17" s="92"/>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c r="CM17" s="97"/>
      <c r="CN17" s="97"/>
      <c r="CO17" s="97"/>
      <c r="CP17" s="97"/>
      <c r="CQ17" s="97"/>
      <c r="CR17" s="97"/>
      <c r="CS17" s="97"/>
      <c r="CT17" s="97"/>
      <c r="CU17" s="97"/>
      <c r="CV17" s="97"/>
      <c r="CW17" s="97"/>
      <c r="CX17" s="97"/>
      <c r="CY17" s="97"/>
      <c r="CZ17" s="97"/>
      <c r="DA17" s="97"/>
      <c r="DB17" s="97"/>
      <c r="DC17" s="97"/>
      <c r="DD17" s="97"/>
      <c r="DE17" s="97"/>
      <c r="DF17" s="97"/>
      <c r="DG17" s="97"/>
      <c r="DH17" s="97"/>
      <c r="DI17" s="97"/>
      <c r="DJ17" s="97"/>
      <c r="DK17" s="97"/>
      <c r="DL17" s="97"/>
      <c r="DM17" s="97"/>
      <c r="DN17" s="97"/>
      <c r="DO17" s="97"/>
      <c r="DP17" s="97"/>
      <c r="DQ17" s="97"/>
      <c r="DR17" s="97"/>
      <c r="DS17" s="97"/>
      <c r="DT17" s="97"/>
      <c r="DU17" s="97"/>
      <c r="DV17" s="97"/>
      <c r="DW17" s="97"/>
      <c r="DX17" s="97"/>
      <c r="DY17" s="97"/>
      <c r="DZ17" s="97"/>
      <c r="EA17" s="97"/>
      <c r="EB17" s="97"/>
      <c r="EC17" s="97"/>
      <c r="ED17" s="97"/>
      <c r="EE17" s="97"/>
      <c r="EF17" s="97"/>
      <c r="EG17" s="97"/>
      <c r="EH17" s="97"/>
      <c r="EI17" s="97"/>
      <c r="EJ17" s="97"/>
      <c r="EK17" s="97"/>
      <c r="EL17" s="97"/>
      <c r="EM17" s="97"/>
      <c r="EN17" s="97"/>
      <c r="EO17" s="97"/>
      <c r="EP17" s="97"/>
      <c r="EQ17" s="97"/>
      <c r="ER17" s="97"/>
      <c r="ES17" s="97"/>
      <c r="ET17" s="97"/>
      <c r="EU17" s="97"/>
      <c r="EV17" s="97"/>
      <c r="EW17" s="97"/>
      <c r="EX17" s="97"/>
      <c r="EY17" s="97"/>
      <c r="EZ17" s="97"/>
      <c r="FA17" s="97"/>
      <c r="FB17" s="97"/>
      <c r="FC17" s="97"/>
      <c r="FD17" s="97"/>
      <c r="FE17" s="97"/>
      <c r="FF17" s="97"/>
      <c r="FG17" s="97"/>
      <c r="FH17" s="97"/>
      <c r="FI17" s="97"/>
      <c r="FJ17" s="97"/>
      <c r="FK17" s="97"/>
      <c r="FL17" s="97"/>
      <c r="FM17" s="97"/>
      <c r="FN17" s="97"/>
      <c r="FO17" s="97"/>
      <c r="FP17" s="97"/>
      <c r="FQ17" s="97"/>
      <c r="FR17" s="97"/>
      <c r="FS17" s="97"/>
      <c r="FT17" s="97"/>
      <c r="FU17" s="97"/>
      <c r="FV17" s="97"/>
      <c r="FW17" s="97"/>
      <c r="FX17" s="97"/>
      <c r="FY17" s="97"/>
      <c r="FZ17" s="97"/>
      <c r="GA17" s="97"/>
      <c r="GB17" s="97"/>
      <c r="GC17" s="97"/>
      <c r="GD17" s="97"/>
      <c r="GE17" s="97"/>
      <c r="GF17" s="97"/>
      <c r="GG17" s="97"/>
      <c r="GH17" s="97"/>
      <c r="GI17" s="97"/>
      <c r="GJ17" s="97"/>
      <c r="GK17" s="97"/>
      <c r="GL17" s="97"/>
      <c r="GM17" s="97"/>
      <c r="GN17" s="97"/>
      <c r="GO17" s="97"/>
      <c r="GP17" s="97"/>
      <c r="GQ17" s="97"/>
      <c r="GR17" s="97"/>
      <c r="GS17" s="97"/>
      <c r="GT17" s="97"/>
      <c r="GU17" s="97"/>
      <c r="GV17" s="97"/>
      <c r="GW17" s="97"/>
      <c r="GX17" s="97"/>
      <c r="GY17" s="97"/>
      <c r="GZ17" s="97"/>
      <c r="HA17" s="97"/>
      <c r="HB17" s="97"/>
      <c r="HC17" s="97"/>
      <c r="HD17" s="97"/>
      <c r="HE17" s="97"/>
      <c r="HF17" s="97"/>
      <c r="HG17" s="97"/>
      <c r="HH17" s="97"/>
      <c r="HI17" s="97"/>
      <c r="HJ17" s="97"/>
      <c r="HK17" s="97"/>
      <c r="HL17" s="97"/>
      <c r="HM17" s="97"/>
      <c r="HN17" s="97"/>
      <c r="HO17" s="97"/>
      <c r="HP17" s="97"/>
      <c r="HQ17" s="97"/>
      <c r="HR17" s="97"/>
      <c r="HS17" s="97"/>
      <c r="HT17" s="97"/>
      <c r="HU17" s="97"/>
      <c r="HV17" s="97"/>
      <c r="HW17" s="97"/>
      <c r="HX17" s="97"/>
      <c r="HY17" s="97"/>
      <c r="HZ17" s="97"/>
      <c r="IA17" s="97"/>
      <c r="IB17" s="97"/>
      <c r="IC17" s="97"/>
      <c r="ID17" s="97"/>
      <c r="IE17" s="97"/>
      <c r="IF17" s="97"/>
      <c r="IG17" s="97"/>
      <c r="IH17" s="97"/>
      <c r="II17" s="97"/>
      <c r="IJ17" s="97"/>
      <c r="IK17" s="97"/>
      <c r="IL17" s="97"/>
      <c r="IM17" s="97"/>
      <c r="IN17" s="97"/>
      <c r="IO17" s="97"/>
      <c r="IP17" s="97"/>
      <c r="IQ17" s="97"/>
      <c r="IR17" s="97"/>
      <c r="IS17" s="97"/>
      <c r="IT17" s="97"/>
      <c r="IU17" s="97"/>
      <c r="IV17" s="97"/>
    </row>
    <row r="18" spans="2:256" s="96" customFormat="1" ht="25.5" customHeight="1">
      <c r="B18" s="90" t="s">
        <v>149</v>
      </c>
      <c r="C18" s="590" t="s">
        <v>448</v>
      </c>
      <c r="D18" s="590"/>
      <c r="E18" s="590"/>
      <c r="F18" s="590"/>
      <c r="G18" s="590"/>
      <c r="H18" s="590"/>
      <c r="I18" s="590"/>
      <c r="J18" s="590"/>
      <c r="K18" s="590"/>
      <c r="L18" s="590"/>
      <c r="M18" s="590"/>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c r="DF18" s="364"/>
      <c r="DG18" s="364"/>
      <c r="DH18" s="364"/>
      <c r="DI18" s="364"/>
      <c r="DJ18" s="364"/>
      <c r="DK18" s="364"/>
      <c r="DL18" s="364"/>
      <c r="DM18" s="364"/>
      <c r="DN18" s="364"/>
      <c r="DO18" s="364"/>
      <c r="DP18" s="364"/>
      <c r="DQ18" s="364"/>
      <c r="DR18" s="364"/>
      <c r="DS18" s="364"/>
      <c r="DT18" s="364"/>
      <c r="DU18" s="364"/>
      <c r="DV18" s="364"/>
      <c r="DW18" s="364"/>
      <c r="DX18" s="364"/>
      <c r="DY18" s="364"/>
      <c r="DZ18" s="364"/>
      <c r="EA18" s="364"/>
      <c r="EB18" s="364"/>
      <c r="EC18" s="364"/>
      <c r="ED18" s="364"/>
      <c r="EE18" s="364"/>
      <c r="EF18" s="364"/>
      <c r="EG18" s="364"/>
      <c r="EH18" s="364"/>
      <c r="EI18" s="364"/>
      <c r="EJ18" s="364"/>
      <c r="EK18" s="364"/>
      <c r="EL18" s="364"/>
      <c r="EM18" s="364"/>
      <c r="EN18" s="364"/>
      <c r="EO18" s="364"/>
      <c r="EP18" s="364"/>
      <c r="EQ18" s="364"/>
      <c r="ER18" s="364"/>
      <c r="ES18" s="364"/>
      <c r="ET18" s="364"/>
      <c r="EU18" s="364"/>
      <c r="EV18" s="364"/>
      <c r="EW18" s="364"/>
      <c r="EX18" s="364"/>
      <c r="EY18" s="364"/>
      <c r="EZ18" s="364"/>
      <c r="FA18" s="364"/>
      <c r="FB18" s="364"/>
      <c r="FC18" s="364"/>
      <c r="FD18" s="364"/>
      <c r="FE18" s="364"/>
      <c r="FF18" s="364"/>
      <c r="FG18" s="364"/>
      <c r="FH18" s="364"/>
      <c r="FI18" s="364"/>
      <c r="FJ18" s="364"/>
      <c r="FK18" s="364"/>
      <c r="FL18" s="364"/>
      <c r="FM18" s="364"/>
      <c r="FN18" s="364"/>
      <c r="FO18" s="364"/>
      <c r="FP18" s="364"/>
      <c r="FQ18" s="364"/>
      <c r="FR18" s="364"/>
      <c r="FS18" s="364"/>
      <c r="FT18" s="364"/>
      <c r="FU18" s="364"/>
      <c r="FV18" s="364"/>
      <c r="FW18" s="364"/>
      <c r="FX18" s="364"/>
      <c r="FY18" s="364"/>
      <c r="FZ18" s="364"/>
      <c r="GA18" s="364"/>
      <c r="GB18" s="364"/>
      <c r="GC18" s="364"/>
      <c r="GD18" s="364"/>
      <c r="GE18" s="364"/>
      <c r="GF18" s="364"/>
      <c r="GG18" s="364"/>
      <c r="GH18" s="364"/>
      <c r="GI18" s="364"/>
      <c r="GJ18" s="364"/>
      <c r="GK18" s="364"/>
      <c r="GL18" s="364"/>
      <c r="GM18" s="364"/>
      <c r="GN18" s="364"/>
      <c r="GO18" s="364"/>
      <c r="GP18" s="364"/>
      <c r="GQ18" s="364"/>
      <c r="GR18" s="364"/>
      <c r="GS18" s="364"/>
      <c r="GT18" s="364"/>
      <c r="GU18" s="364"/>
      <c r="GV18" s="364"/>
      <c r="GW18" s="364"/>
      <c r="GX18" s="364"/>
      <c r="GY18" s="364"/>
      <c r="GZ18" s="364"/>
      <c r="HA18" s="364"/>
      <c r="HB18" s="364"/>
      <c r="HC18" s="364"/>
      <c r="HD18" s="364"/>
      <c r="HE18" s="364"/>
      <c r="HF18" s="364"/>
      <c r="HG18" s="364"/>
      <c r="HH18" s="364"/>
      <c r="HI18" s="364"/>
      <c r="HJ18" s="364"/>
      <c r="HK18" s="364"/>
      <c r="HL18" s="364"/>
      <c r="HM18" s="364"/>
      <c r="HN18" s="364"/>
      <c r="HO18" s="364"/>
      <c r="HP18" s="364"/>
      <c r="HQ18" s="364"/>
      <c r="HR18" s="364"/>
      <c r="HS18" s="364"/>
      <c r="HT18" s="364"/>
      <c r="HU18" s="364"/>
      <c r="HV18" s="364"/>
      <c r="HW18" s="364"/>
      <c r="HX18" s="364"/>
      <c r="HY18" s="364"/>
      <c r="HZ18" s="364"/>
      <c r="IA18" s="364"/>
      <c r="IB18" s="364"/>
      <c r="IC18" s="364"/>
      <c r="ID18" s="364"/>
      <c r="IE18" s="364"/>
      <c r="IF18" s="364"/>
      <c r="IG18" s="364"/>
      <c r="IH18" s="364"/>
      <c r="II18" s="364"/>
      <c r="IJ18" s="364"/>
      <c r="IK18" s="364"/>
      <c r="IL18" s="364"/>
      <c r="IM18" s="364"/>
      <c r="IN18" s="364"/>
      <c r="IO18" s="364"/>
      <c r="IP18" s="364"/>
      <c r="IQ18" s="364"/>
      <c r="IR18" s="364"/>
      <c r="IS18" s="364"/>
      <c r="IT18" s="364"/>
      <c r="IU18" s="364"/>
      <c r="IV18" s="364"/>
    </row>
    <row r="19" spans="2:256" s="96" customFormat="1" ht="15" customHeight="1">
      <c r="B19" s="89"/>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row>
    <row r="20" spans="2:256" s="96" customFormat="1" ht="24" customHeight="1">
      <c r="B20" s="90" t="s">
        <v>150</v>
      </c>
      <c r="C20" s="610" t="s">
        <v>449</v>
      </c>
      <c r="D20" s="610"/>
      <c r="E20" s="610"/>
      <c r="F20" s="610"/>
      <c r="G20" s="610"/>
      <c r="H20" s="610"/>
      <c r="I20" s="610"/>
      <c r="J20" s="610"/>
      <c r="K20" s="610"/>
      <c r="L20" s="610"/>
      <c r="M20" s="610"/>
      <c r="N20" s="364"/>
      <c r="O20" s="364"/>
      <c r="P20" s="364"/>
      <c r="Q20" s="364"/>
      <c r="R20" s="364"/>
      <c r="S20" s="364"/>
      <c r="T20" s="364"/>
      <c r="U20" s="364"/>
      <c r="V20" s="364"/>
      <c r="W20" s="364"/>
      <c r="X20" s="364"/>
      <c r="Y20" s="364"/>
      <c r="Z20" s="364"/>
      <c r="AA20" s="364"/>
      <c r="AB20" s="364"/>
      <c r="AC20" s="364"/>
      <c r="AD20" s="364"/>
      <c r="AE20" s="364"/>
      <c r="AF20" s="364"/>
      <c r="AG20" s="364"/>
      <c r="AH20" s="364"/>
      <c r="AI20" s="364"/>
      <c r="AJ20" s="364"/>
      <c r="AK20" s="364"/>
      <c r="AL20" s="364"/>
      <c r="AM20" s="364"/>
      <c r="AN20" s="364"/>
      <c r="AO20" s="364"/>
      <c r="AP20" s="364"/>
      <c r="AQ20" s="364"/>
      <c r="AR20" s="364"/>
      <c r="AS20" s="364"/>
      <c r="AT20" s="364"/>
      <c r="AU20" s="364"/>
      <c r="AV20" s="364"/>
      <c r="AW20" s="364"/>
      <c r="AX20" s="364"/>
      <c r="AY20" s="364"/>
      <c r="AZ20" s="364"/>
      <c r="BA20" s="364"/>
      <c r="BB20" s="364"/>
      <c r="BC20" s="364"/>
      <c r="BD20" s="364"/>
      <c r="BE20" s="364"/>
      <c r="BF20" s="364"/>
      <c r="BG20" s="364"/>
      <c r="BH20" s="364"/>
      <c r="BI20" s="364"/>
      <c r="BJ20" s="364"/>
      <c r="BK20" s="364"/>
      <c r="BL20" s="364"/>
      <c r="BM20" s="364"/>
      <c r="BN20" s="364"/>
      <c r="BO20" s="364"/>
      <c r="BP20" s="364"/>
      <c r="BQ20" s="364"/>
      <c r="BR20" s="364"/>
      <c r="BS20" s="364"/>
      <c r="BT20" s="364"/>
      <c r="BU20" s="364"/>
      <c r="BV20" s="364"/>
      <c r="BW20" s="364"/>
      <c r="BX20" s="364"/>
      <c r="BY20" s="364"/>
      <c r="BZ20" s="364"/>
      <c r="CA20" s="364"/>
      <c r="CB20" s="364"/>
      <c r="CC20" s="364"/>
      <c r="CD20" s="364"/>
      <c r="CE20" s="364"/>
      <c r="CF20" s="364"/>
      <c r="CG20" s="364"/>
      <c r="CH20" s="364"/>
      <c r="CI20" s="364"/>
      <c r="CJ20" s="364"/>
      <c r="CK20" s="364"/>
      <c r="CL20" s="364"/>
      <c r="CM20" s="364"/>
      <c r="CN20" s="364"/>
      <c r="CO20" s="364"/>
      <c r="CP20" s="364"/>
      <c r="CQ20" s="364"/>
      <c r="CR20" s="364"/>
      <c r="CS20" s="364"/>
      <c r="CT20" s="364"/>
      <c r="CU20" s="364"/>
      <c r="CV20" s="364"/>
      <c r="CW20" s="364"/>
      <c r="CX20" s="364"/>
      <c r="CY20" s="364"/>
      <c r="CZ20" s="364"/>
      <c r="DA20" s="364"/>
      <c r="DB20" s="364"/>
      <c r="DC20" s="364"/>
      <c r="DD20" s="364"/>
      <c r="DE20" s="364"/>
      <c r="DF20" s="364"/>
      <c r="DG20" s="364"/>
      <c r="DH20" s="364"/>
      <c r="DI20" s="364"/>
      <c r="DJ20" s="364"/>
      <c r="DK20" s="364"/>
      <c r="DL20" s="364"/>
      <c r="DM20" s="364"/>
      <c r="DN20" s="364"/>
      <c r="DO20" s="364"/>
      <c r="DP20" s="364"/>
      <c r="DQ20" s="364"/>
      <c r="DR20" s="364"/>
      <c r="DS20" s="364"/>
      <c r="DT20" s="364"/>
      <c r="DU20" s="364"/>
      <c r="DV20" s="364"/>
      <c r="DW20" s="364"/>
      <c r="DX20" s="364"/>
      <c r="DY20" s="364"/>
      <c r="DZ20" s="364"/>
      <c r="EA20" s="364"/>
      <c r="EB20" s="364"/>
      <c r="EC20" s="364"/>
      <c r="ED20" s="364"/>
      <c r="EE20" s="364"/>
      <c r="EF20" s="364"/>
      <c r="EG20" s="364"/>
      <c r="EH20" s="364"/>
      <c r="EI20" s="364"/>
      <c r="EJ20" s="364"/>
      <c r="EK20" s="364"/>
      <c r="EL20" s="364"/>
      <c r="EM20" s="364"/>
      <c r="EN20" s="364"/>
      <c r="EO20" s="364"/>
      <c r="EP20" s="364"/>
      <c r="EQ20" s="364"/>
      <c r="ER20" s="364"/>
      <c r="ES20" s="364"/>
      <c r="ET20" s="364"/>
      <c r="EU20" s="364"/>
      <c r="EV20" s="364"/>
      <c r="EW20" s="364"/>
      <c r="EX20" s="364"/>
      <c r="EY20" s="364"/>
      <c r="EZ20" s="364"/>
      <c r="FA20" s="364"/>
      <c r="FB20" s="364"/>
      <c r="FC20" s="364"/>
      <c r="FD20" s="364"/>
      <c r="FE20" s="364"/>
      <c r="FF20" s="364"/>
      <c r="FG20" s="364"/>
      <c r="FH20" s="364"/>
      <c r="FI20" s="364"/>
      <c r="FJ20" s="364"/>
      <c r="FK20" s="364"/>
      <c r="FL20" s="364"/>
      <c r="FM20" s="364"/>
      <c r="FN20" s="364"/>
      <c r="FO20" s="364"/>
      <c r="FP20" s="364"/>
      <c r="FQ20" s="364"/>
      <c r="FR20" s="364"/>
      <c r="FS20" s="364"/>
      <c r="FT20" s="364"/>
      <c r="FU20" s="364"/>
      <c r="FV20" s="364"/>
      <c r="FW20" s="364"/>
      <c r="FX20" s="364"/>
      <c r="FY20" s="364"/>
      <c r="FZ20" s="364"/>
      <c r="GA20" s="364"/>
      <c r="GB20" s="364"/>
      <c r="GC20" s="364"/>
      <c r="GD20" s="364"/>
      <c r="GE20" s="364"/>
      <c r="GF20" s="364"/>
      <c r="GG20" s="364"/>
      <c r="GH20" s="364"/>
      <c r="GI20" s="364"/>
      <c r="GJ20" s="364"/>
      <c r="GK20" s="364"/>
      <c r="GL20" s="364"/>
      <c r="GM20" s="364"/>
      <c r="GN20" s="364"/>
      <c r="GO20" s="364"/>
      <c r="GP20" s="364"/>
      <c r="GQ20" s="364"/>
      <c r="GR20" s="364"/>
      <c r="GS20" s="364"/>
      <c r="GT20" s="364"/>
      <c r="GU20" s="364"/>
      <c r="GV20" s="364"/>
      <c r="GW20" s="364"/>
      <c r="GX20" s="364"/>
      <c r="GY20" s="364"/>
      <c r="GZ20" s="364"/>
      <c r="HA20" s="364"/>
      <c r="HB20" s="364"/>
      <c r="HC20" s="364"/>
      <c r="HD20" s="364"/>
      <c r="HE20" s="364"/>
      <c r="HF20" s="364"/>
      <c r="HG20" s="364"/>
      <c r="HH20" s="364"/>
      <c r="HI20" s="364"/>
      <c r="HJ20" s="364"/>
      <c r="HK20" s="364"/>
      <c r="HL20" s="364"/>
      <c r="HM20" s="364"/>
      <c r="HN20" s="364"/>
      <c r="HO20" s="364"/>
      <c r="HP20" s="364"/>
      <c r="HQ20" s="364"/>
      <c r="HR20" s="364"/>
      <c r="HS20" s="364"/>
      <c r="HT20" s="364"/>
      <c r="HU20" s="364"/>
      <c r="HV20" s="364"/>
      <c r="HW20" s="364"/>
      <c r="HX20" s="364"/>
      <c r="HY20" s="364"/>
      <c r="HZ20" s="364"/>
      <c r="IA20" s="364"/>
      <c r="IB20" s="364"/>
      <c r="IC20" s="364"/>
      <c r="ID20" s="364"/>
      <c r="IE20" s="364"/>
      <c r="IF20" s="364"/>
      <c r="IG20" s="364"/>
      <c r="IH20" s="364"/>
      <c r="II20" s="364"/>
      <c r="IJ20" s="364"/>
      <c r="IK20" s="364"/>
      <c r="IL20" s="364"/>
      <c r="IM20" s="364"/>
      <c r="IN20" s="364"/>
      <c r="IO20" s="364"/>
      <c r="IP20" s="364"/>
      <c r="IQ20" s="364"/>
      <c r="IR20" s="364"/>
      <c r="IS20" s="364"/>
      <c r="IT20" s="364"/>
      <c r="IU20" s="364"/>
      <c r="IV20" s="364"/>
    </row>
    <row r="21" spans="2:256" s="96" customFormat="1" ht="15" customHeight="1">
      <c r="B21" s="90"/>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c r="DQ21" s="97"/>
      <c r="DR21" s="97"/>
      <c r="DS21" s="97"/>
      <c r="DT21" s="97"/>
      <c r="DU21" s="97"/>
      <c r="DV21" s="97"/>
      <c r="DW21" s="97"/>
      <c r="DX21" s="97"/>
      <c r="DY21" s="97"/>
      <c r="DZ21" s="97"/>
      <c r="EA21" s="97"/>
      <c r="EB21" s="97"/>
      <c r="EC21" s="97"/>
      <c r="ED21" s="97"/>
      <c r="EE21" s="97"/>
      <c r="EF21" s="97"/>
      <c r="EG21" s="97"/>
      <c r="EH21" s="97"/>
      <c r="EI21" s="97"/>
      <c r="EJ21" s="97"/>
      <c r="EK21" s="97"/>
      <c r="EL21" s="97"/>
      <c r="EM21" s="97"/>
      <c r="EN21" s="97"/>
      <c r="EO21" s="97"/>
      <c r="EP21" s="97"/>
      <c r="EQ21" s="97"/>
      <c r="ER21" s="97"/>
      <c r="ES21" s="97"/>
      <c r="ET21" s="97"/>
      <c r="EU21" s="97"/>
      <c r="EV21" s="97"/>
      <c r="EW21" s="97"/>
      <c r="EX21" s="97"/>
      <c r="EY21" s="97"/>
      <c r="EZ21" s="97"/>
      <c r="FA21" s="97"/>
      <c r="FB21" s="97"/>
      <c r="FC21" s="97"/>
      <c r="FD21" s="97"/>
      <c r="FE21" s="97"/>
      <c r="FF21" s="97"/>
      <c r="FG21" s="97"/>
      <c r="FH21" s="97"/>
      <c r="FI21" s="97"/>
      <c r="FJ21" s="97"/>
      <c r="FK21" s="97"/>
      <c r="FL21" s="97"/>
      <c r="FM21" s="97"/>
      <c r="FN21" s="97"/>
      <c r="FO21" s="97"/>
      <c r="FP21" s="97"/>
      <c r="FQ21" s="97"/>
      <c r="FR21" s="97"/>
      <c r="FS21" s="97"/>
      <c r="FT21" s="97"/>
      <c r="FU21" s="97"/>
      <c r="FV21" s="97"/>
      <c r="FW21" s="97"/>
      <c r="FX21" s="97"/>
      <c r="FY21" s="97"/>
      <c r="FZ21" s="97"/>
      <c r="GA21" s="97"/>
      <c r="GB21" s="97"/>
      <c r="GC21" s="97"/>
      <c r="GD21" s="97"/>
      <c r="GE21" s="97"/>
      <c r="GF21" s="97"/>
      <c r="GG21" s="97"/>
      <c r="GH21" s="97"/>
      <c r="GI21" s="97"/>
      <c r="GJ21" s="97"/>
      <c r="GK21" s="97"/>
      <c r="GL21" s="97"/>
      <c r="GM21" s="97"/>
      <c r="GN21" s="97"/>
      <c r="GO21" s="97"/>
      <c r="GP21" s="97"/>
      <c r="GQ21" s="97"/>
      <c r="GR21" s="97"/>
      <c r="GS21" s="97"/>
      <c r="GT21" s="97"/>
      <c r="GU21" s="97"/>
      <c r="GV21" s="97"/>
      <c r="GW21" s="97"/>
      <c r="GX21" s="97"/>
      <c r="GY21" s="97"/>
      <c r="GZ21" s="97"/>
      <c r="HA21" s="97"/>
      <c r="HB21" s="97"/>
      <c r="HC21" s="97"/>
      <c r="HD21" s="97"/>
      <c r="HE21" s="97"/>
      <c r="HF21" s="97"/>
      <c r="HG21" s="97"/>
      <c r="HH21" s="97"/>
      <c r="HI21" s="97"/>
      <c r="HJ21" s="97"/>
      <c r="HK21" s="97"/>
      <c r="HL21" s="97"/>
      <c r="HM21" s="97"/>
      <c r="HN21" s="97"/>
      <c r="HO21" s="97"/>
      <c r="HP21" s="97"/>
      <c r="HQ21" s="97"/>
      <c r="HR21" s="97"/>
      <c r="HS21" s="97"/>
      <c r="HT21" s="97"/>
      <c r="HU21" s="97"/>
      <c r="HV21" s="97"/>
      <c r="HW21" s="97"/>
      <c r="HX21" s="97"/>
      <c r="HY21" s="97"/>
      <c r="HZ21" s="97"/>
      <c r="IA21" s="97"/>
      <c r="IB21" s="97"/>
      <c r="IC21" s="97"/>
      <c r="ID21" s="97"/>
      <c r="IE21" s="97"/>
      <c r="IF21" s="97"/>
      <c r="IG21" s="97"/>
      <c r="IH21" s="97"/>
      <c r="II21" s="97"/>
      <c r="IJ21" s="97"/>
      <c r="IK21" s="97"/>
      <c r="IL21" s="97"/>
      <c r="IM21" s="97"/>
      <c r="IN21" s="97"/>
      <c r="IO21" s="97"/>
      <c r="IP21" s="97"/>
      <c r="IQ21" s="97"/>
      <c r="IR21" s="97"/>
      <c r="IS21" s="97"/>
      <c r="IT21" s="97"/>
      <c r="IU21" s="97"/>
      <c r="IV21" s="97"/>
    </row>
    <row r="22" spans="2:256" s="96" customFormat="1" ht="36.75" customHeight="1">
      <c r="B22" s="90" t="s">
        <v>151</v>
      </c>
      <c r="C22" s="610" t="s">
        <v>371</v>
      </c>
      <c r="D22" s="610"/>
      <c r="E22" s="610"/>
      <c r="F22" s="610"/>
      <c r="G22" s="610"/>
      <c r="H22" s="610"/>
      <c r="I22" s="610"/>
      <c r="J22" s="610"/>
      <c r="K22" s="610"/>
      <c r="L22" s="610"/>
      <c r="M22" s="610"/>
      <c r="N22" s="364"/>
      <c r="O22" s="364"/>
      <c r="P22" s="364"/>
      <c r="Q22" s="364"/>
      <c r="R22" s="364"/>
      <c r="S22" s="364"/>
      <c r="T22" s="364"/>
      <c r="U22" s="364"/>
      <c r="V22" s="364"/>
      <c r="W22" s="364"/>
      <c r="X22" s="364"/>
      <c r="Y22" s="364"/>
      <c r="Z22" s="364"/>
      <c r="AA22" s="364"/>
      <c r="AB22" s="364"/>
      <c r="AC22" s="364"/>
      <c r="AD22" s="364"/>
      <c r="AE22" s="364"/>
      <c r="AF22" s="364"/>
      <c r="AG22" s="364"/>
      <c r="AH22" s="364"/>
      <c r="AI22" s="364"/>
      <c r="AJ22" s="364"/>
      <c r="AK22" s="364"/>
      <c r="AL22" s="364"/>
      <c r="AM22" s="364"/>
      <c r="AN22" s="364"/>
      <c r="AO22" s="364"/>
      <c r="AP22" s="364"/>
      <c r="AQ22" s="364"/>
      <c r="AR22" s="364"/>
      <c r="AS22" s="364"/>
      <c r="AT22" s="364"/>
      <c r="AU22" s="364"/>
      <c r="AV22" s="364"/>
      <c r="AW22" s="364"/>
      <c r="AX22" s="364"/>
      <c r="AY22" s="364"/>
      <c r="AZ22" s="364"/>
      <c r="BA22" s="364"/>
      <c r="BB22" s="364"/>
      <c r="BC22" s="364"/>
      <c r="BD22" s="364"/>
      <c r="BE22" s="364"/>
      <c r="BF22" s="364"/>
      <c r="BG22" s="364"/>
      <c r="BH22" s="364"/>
      <c r="BI22" s="364"/>
      <c r="BJ22" s="364"/>
      <c r="BK22" s="364"/>
      <c r="BL22" s="364"/>
      <c r="BM22" s="364"/>
      <c r="BN22" s="364"/>
      <c r="BO22" s="364"/>
      <c r="BP22" s="364"/>
      <c r="BQ22" s="364"/>
      <c r="BR22" s="364"/>
      <c r="BS22" s="364"/>
      <c r="BT22" s="364"/>
      <c r="BU22" s="364"/>
      <c r="BV22" s="364"/>
      <c r="BW22" s="364"/>
      <c r="BX22" s="364"/>
      <c r="BY22" s="364"/>
      <c r="BZ22" s="364"/>
      <c r="CA22" s="364"/>
      <c r="CB22" s="364"/>
      <c r="CC22" s="364"/>
      <c r="CD22" s="364"/>
      <c r="CE22" s="364"/>
      <c r="CF22" s="364"/>
      <c r="CG22" s="364"/>
      <c r="CH22" s="364"/>
      <c r="CI22" s="364"/>
      <c r="CJ22" s="364"/>
      <c r="CK22" s="364"/>
      <c r="CL22" s="364"/>
      <c r="CM22" s="364"/>
      <c r="CN22" s="364"/>
      <c r="CO22" s="364"/>
      <c r="CP22" s="364"/>
      <c r="CQ22" s="364"/>
      <c r="CR22" s="364"/>
      <c r="CS22" s="364"/>
      <c r="CT22" s="364"/>
      <c r="CU22" s="364"/>
      <c r="CV22" s="364"/>
      <c r="CW22" s="364"/>
      <c r="CX22" s="364"/>
      <c r="CY22" s="364"/>
      <c r="CZ22" s="364"/>
      <c r="DA22" s="364"/>
      <c r="DB22" s="364"/>
      <c r="DC22" s="364"/>
      <c r="DD22" s="364"/>
      <c r="DE22" s="364"/>
      <c r="DF22" s="364"/>
      <c r="DG22" s="364"/>
      <c r="DH22" s="364"/>
      <c r="DI22" s="364"/>
      <c r="DJ22" s="364"/>
      <c r="DK22" s="364"/>
      <c r="DL22" s="364"/>
      <c r="DM22" s="364"/>
      <c r="DN22" s="364"/>
      <c r="DO22" s="364"/>
      <c r="DP22" s="364"/>
      <c r="DQ22" s="364"/>
      <c r="DR22" s="364"/>
      <c r="DS22" s="364"/>
      <c r="DT22" s="364"/>
      <c r="DU22" s="364"/>
      <c r="DV22" s="364"/>
      <c r="DW22" s="364"/>
      <c r="DX22" s="364"/>
      <c r="DY22" s="364"/>
      <c r="DZ22" s="364"/>
      <c r="EA22" s="364"/>
      <c r="EB22" s="364"/>
      <c r="EC22" s="364"/>
      <c r="ED22" s="364"/>
      <c r="EE22" s="364"/>
      <c r="EF22" s="364"/>
      <c r="EG22" s="364"/>
      <c r="EH22" s="364"/>
      <c r="EI22" s="364"/>
      <c r="EJ22" s="364"/>
      <c r="EK22" s="364"/>
      <c r="EL22" s="364"/>
      <c r="EM22" s="364"/>
      <c r="EN22" s="364"/>
      <c r="EO22" s="364"/>
      <c r="EP22" s="364"/>
      <c r="EQ22" s="364"/>
      <c r="ER22" s="364"/>
      <c r="ES22" s="364"/>
      <c r="ET22" s="364"/>
      <c r="EU22" s="364"/>
      <c r="EV22" s="364"/>
      <c r="EW22" s="364"/>
      <c r="EX22" s="364"/>
      <c r="EY22" s="364"/>
      <c r="EZ22" s="364"/>
      <c r="FA22" s="364"/>
      <c r="FB22" s="364"/>
      <c r="FC22" s="364"/>
      <c r="FD22" s="364"/>
      <c r="FE22" s="364"/>
      <c r="FF22" s="364"/>
      <c r="FG22" s="364"/>
      <c r="FH22" s="364"/>
      <c r="FI22" s="364"/>
      <c r="FJ22" s="364"/>
      <c r="FK22" s="364"/>
      <c r="FL22" s="364"/>
      <c r="FM22" s="364"/>
      <c r="FN22" s="364"/>
      <c r="FO22" s="364"/>
      <c r="FP22" s="364"/>
      <c r="FQ22" s="364"/>
      <c r="FR22" s="364"/>
      <c r="FS22" s="364"/>
      <c r="FT22" s="364"/>
      <c r="FU22" s="364"/>
      <c r="FV22" s="364"/>
      <c r="FW22" s="364"/>
      <c r="FX22" s="364"/>
      <c r="FY22" s="364"/>
      <c r="FZ22" s="364"/>
      <c r="GA22" s="364"/>
      <c r="GB22" s="364"/>
      <c r="GC22" s="364"/>
      <c r="GD22" s="364"/>
      <c r="GE22" s="364"/>
      <c r="GF22" s="364"/>
      <c r="GG22" s="364"/>
      <c r="GH22" s="364"/>
      <c r="GI22" s="364"/>
      <c r="GJ22" s="364"/>
      <c r="GK22" s="364"/>
      <c r="GL22" s="364"/>
      <c r="GM22" s="364"/>
      <c r="GN22" s="364"/>
      <c r="GO22" s="364"/>
      <c r="GP22" s="364"/>
      <c r="GQ22" s="364"/>
      <c r="GR22" s="364"/>
      <c r="GS22" s="364"/>
      <c r="GT22" s="364"/>
      <c r="GU22" s="364"/>
      <c r="GV22" s="364"/>
      <c r="GW22" s="364"/>
      <c r="GX22" s="364"/>
      <c r="GY22" s="364"/>
      <c r="GZ22" s="364"/>
      <c r="HA22" s="364"/>
      <c r="HB22" s="364"/>
      <c r="HC22" s="364"/>
      <c r="HD22" s="364"/>
      <c r="HE22" s="364"/>
      <c r="HF22" s="364"/>
      <c r="HG22" s="364"/>
      <c r="HH22" s="364"/>
      <c r="HI22" s="364"/>
      <c r="HJ22" s="364"/>
      <c r="HK22" s="364"/>
      <c r="HL22" s="364"/>
      <c r="HM22" s="364"/>
      <c r="HN22" s="364"/>
      <c r="HO22" s="364"/>
      <c r="HP22" s="364"/>
      <c r="HQ22" s="364"/>
      <c r="HR22" s="364"/>
      <c r="HS22" s="364"/>
      <c r="HT22" s="364"/>
      <c r="HU22" s="364"/>
      <c r="HV22" s="364"/>
      <c r="HW22" s="364"/>
      <c r="HX22" s="364"/>
      <c r="HY22" s="364"/>
      <c r="HZ22" s="364"/>
      <c r="IA22" s="364"/>
      <c r="IB22" s="364"/>
      <c r="IC22" s="364"/>
      <c r="ID22" s="364"/>
      <c r="IE22" s="364"/>
      <c r="IF22" s="364"/>
      <c r="IG22" s="364"/>
      <c r="IH22" s="364"/>
      <c r="II22" s="364"/>
      <c r="IJ22" s="364"/>
      <c r="IK22" s="364"/>
      <c r="IL22" s="364"/>
      <c r="IM22" s="364"/>
      <c r="IN22" s="364"/>
      <c r="IO22" s="364"/>
      <c r="IP22" s="364"/>
      <c r="IQ22" s="364"/>
      <c r="IR22" s="364"/>
      <c r="IS22" s="364"/>
      <c r="IT22" s="364"/>
      <c r="IU22" s="364"/>
      <c r="IV22" s="364"/>
    </row>
    <row r="23" spans="2:256" s="96" customFormat="1" ht="15" customHeight="1">
      <c r="B23" s="90"/>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c r="DQ23" s="97"/>
      <c r="DR23" s="97"/>
      <c r="DS23" s="97"/>
      <c r="DT23" s="97"/>
      <c r="DU23" s="97"/>
      <c r="DV23" s="97"/>
      <c r="DW23" s="97"/>
      <c r="DX23" s="97"/>
      <c r="DY23" s="97"/>
      <c r="DZ23" s="97"/>
      <c r="EA23" s="97"/>
      <c r="EB23" s="97"/>
      <c r="EC23" s="97"/>
      <c r="ED23" s="97"/>
      <c r="EE23" s="97"/>
      <c r="EF23" s="97"/>
      <c r="EG23" s="97"/>
      <c r="EH23" s="97"/>
      <c r="EI23" s="97"/>
      <c r="EJ23" s="97"/>
      <c r="EK23" s="97"/>
      <c r="EL23" s="97"/>
      <c r="EM23" s="97"/>
      <c r="EN23" s="97"/>
      <c r="EO23" s="97"/>
      <c r="EP23" s="97"/>
      <c r="EQ23" s="97"/>
      <c r="ER23" s="97"/>
      <c r="ES23" s="97"/>
      <c r="ET23" s="97"/>
      <c r="EU23" s="97"/>
      <c r="EV23" s="97"/>
      <c r="EW23" s="97"/>
      <c r="EX23" s="97"/>
      <c r="EY23" s="97"/>
      <c r="EZ23" s="97"/>
      <c r="FA23" s="97"/>
      <c r="FB23" s="97"/>
      <c r="FC23" s="97"/>
      <c r="FD23" s="97"/>
      <c r="FE23" s="97"/>
      <c r="FF23" s="97"/>
      <c r="FG23" s="97"/>
      <c r="FH23" s="97"/>
      <c r="FI23" s="97"/>
      <c r="FJ23" s="97"/>
      <c r="FK23" s="97"/>
      <c r="FL23" s="97"/>
      <c r="FM23" s="97"/>
      <c r="FN23" s="97"/>
      <c r="FO23" s="97"/>
      <c r="FP23" s="97"/>
      <c r="FQ23" s="97"/>
      <c r="FR23" s="97"/>
      <c r="FS23" s="97"/>
      <c r="FT23" s="97"/>
      <c r="FU23" s="97"/>
      <c r="FV23" s="97"/>
      <c r="FW23" s="97"/>
      <c r="FX23" s="97"/>
      <c r="FY23" s="97"/>
      <c r="FZ23" s="97"/>
      <c r="GA23" s="97"/>
      <c r="GB23" s="97"/>
      <c r="GC23" s="97"/>
      <c r="GD23" s="97"/>
      <c r="GE23" s="97"/>
      <c r="GF23" s="97"/>
      <c r="GG23" s="97"/>
      <c r="GH23" s="97"/>
      <c r="GI23" s="97"/>
      <c r="GJ23" s="97"/>
      <c r="GK23" s="97"/>
      <c r="GL23" s="97"/>
      <c r="GM23" s="97"/>
      <c r="GN23" s="97"/>
      <c r="GO23" s="97"/>
      <c r="GP23" s="97"/>
      <c r="GQ23" s="97"/>
      <c r="GR23" s="97"/>
      <c r="GS23" s="97"/>
      <c r="GT23" s="97"/>
      <c r="GU23" s="97"/>
      <c r="GV23" s="97"/>
      <c r="GW23" s="97"/>
      <c r="GX23" s="97"/>
      <c r="GY23" s="97"/>
      <c r="GZ23" s="97"/>
      <c r="HA23" s="97"/>
      <c r="HB23" s="97"/>
      <c r="HC23" s="97"/>
      <c r="HD23" s="97"/>
      <c r="HE23" s="97"/>
      <c r="HF23" s="97"/>
      <c r="HG23" s="97"/>
      <c r="HH23" s="97"/>
      <c r="HI23" s="97"/>
      <c r="HJ23" s="97"/>
      <c r="HK23" s="97"/>
      <c r="HL23" s="97"/>
      <c r="HM23" s="97"/>
      <c r="HN23" s="97"/>
      <c r="HO23" s="97"/>
      <c r="HP23" s="97"/>
      <c r="HQ23" s="97"/>
      <c r="HR23" s="97"/>
      <c r="HS23" s="97"/>
      <c r="HT23" s="97"/>
      <c r="HU23" s="97"/>
      <c r="HV23" s="97"/>
      <c r="HW23" s="97"/>
      <c r="HX23" s="97"/>
      <c r="HY23" s="97"/>
      <c r="HZ23" s="97"/>
      <c r="IA23" s="97"/>
      <c r="IB23" s="97"/>
      <c r="IC23" s="97"/>
      <c r="ID23" s="97"/>
      <c r="IE23" s="97"/>
      <c r="IF23" s="97"/>
      <c r="IG23" s="97"/>
      <c r="IH23" s="97"/>
      <c r="II23" s="97"/>
      <c r="IJ23" s="97"/>
      <c r="IK23" s="97"/>
      <c r="IL23" s="97"/>
      <c r="IM23" s="97"/>
      <c r="IN23" s="97"/>
      <c r="IO23" s="97"/>
      <c r="IP23" s="97"/>
      <c r="IQ23" s="97"/>
      <c r="IR23" s="97"/>
      <c r="IS23" s="97"/>
      <c r="IT23" s="97"/>
      <c r="IU23" s="97"/>
      <c r="IV23" s="97"/>
    </row>
    <row r="24" spans="2:256" s="96" customFormat="1" ht="25.5" customHeight="1">
      <c r="B24" s="90" t="s">
        <v>152</v>
      </c>
      <c r="C24" s="610" t="s">
        <v>155</v>
      </c>
      <c r="D24" s="610"/>
      <c r="E24" s="610"/>
      <c r="F24" s="610"/>
      <c r="G24" s="610"/>
      <c r="H24" s="610"/>
      <c r="I24" s="610"/>
      <c r="J24" s="610"/>
      <c r="K24" s="610"/>
      <c r="L24" s="610"/>
      <c r="M24" s="610"/>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364"/>
      <c r="AK24" s="364"/>
      <c r="AL24" s="364"/>
      <c r="AM24" s="364"/>
      <c r="AN24" s="364"/>
      <c r="AO24" s="364"/>
      <c r="AP24" s="364"/>
      <c r="AQ24" s="364"/>
      <c r="AR24" s="364"/>
      <c r="AS24" s="364"/>
      <c r="AT24" s="364"/>
      <c r="AU24" s="364"/>
      <c r="AV24" s="364"/>
      <c r="AW24" s="364"/>
      <c r="AX24" s="364"/>
      <c r="AY24" s="364"/>
      <c r="AZ24" s="364"/>
      <c r="BA24" s="364"/>
      <c r="BB24" s="364"/>
      <c r="BC24" s="364"/>
      <c r="BD24" s="364"/>
      <c r="BE24" s="364"/>
      <c r="BF24" s="364"/>
      <c r="BG24" s="364"/>
      <c r="BH24" s="364"/>
      <c r="BI24" s="364"/>
      <c r="BJ24" s="364"/>
      <c r="BK24" s="364"/>
      <c r="BL24" s="364"/>
      <c r="BM24" s="364"/>
      <c r="BN24" s="364"/>
      <c r="BO24" s="364"/>
      <c r="BP24" s="364"/>
      <c r="BQ24" s="364"/>
      <c r="BR24" s="364"/>
      <c r="BS24" s="364"/>
      <c r="BT24" s="364"/>
      <c r="BU24" s="364"/>
      <c r="BV24" s="364"/>
      <c r="BW24" s="364"/>
      <c r="BX24" s="364"/>
      <c r="BY24" s="364"/>
      <c r="BZ24" s="364"/>
      <c r="CA24" s="364"/>
      <c r="CB24" s="364"/>
      <c r="CC24" s="364"/>
      <c r="CD24" s="364"/>
      <c r="CE24" s="364"/>
      <c r="CF24" s="364"/>
      <c r="CG24" s="364"/>
      <c r="CH24" s="364"/>
      <c r="CI24" s="364"/>
      <c r="CJ24" s="364"/>
      <c r="CK24" s="364"/>
      <c r="CL24" s="364"/>
      <c r="CM24" s="364"/>
      <c r="CN24" s="364"/>
      <c r="CO24" s="364"/>
      <c r="CP24" s="364"/>
      <c r="CQ24" s="364"/>
      <c r="CR24" s="364"/>
      <c r="CS24" s="364"/>
      <c r="CT24" s="364"/>
      <c r="CU24" s="364"/>
      <c r="CV24" s="364"/>
      <c r="CW24" s="364"/>
      <c r="CX24" s="364"/>
      <c r="CY24" s="364"/>
      <c r="CZ24" s="364"/>
      <c r="DA24" s="364"/>
      <c r="DB24" s="364"/>
      <c r="DC24" s="364"/>
      <c r="DD24" s="364"/>
      <c r="DE24" s="364"/>
      <c r="DF24" s="364"/>
      <c r="DG24" s="364"/>
      <c r="DH24" s="364"/>
      <c r="DI24" s="364"/>
      <c r="DJ24" s="364"/>
      <c r="DK24" s="364"/>
      <c r="DL24" s="364"/>
      <c r="DM24" s="364"/>
      <c r="DN24" s="364"/>
      <c r="DO24" s="364"/>
      <c r="DP24" s="364"/>
      <c r="DQ24" s="364"/>
      <c r="DR24" s="364"/>
      <c r="DS24" s="364"/>
      <c r="DT24" s="364"/>
      <c r="DU24" s="364"/>
      <c r="DV24" s="364"/>
      <c r="DW24" s="364"/>
      <c r="DX24" s="364"/>
      <c r="DY24" s="364"/>
      <c r="DZ24" s="364"/>
      <c r="EA24" s="364"/>
      <c r="EB24" s="364"/>
      <c r="EC24" s="364"/>
      <c r="ED24" s="364"/>
      <c r="EE24" s="364"/>
      <c r="EF24" s="364"/>
      <c r="EG24" s="364"/>
      <c r="EH24" s="364"/>
      <c r="EI24" s="364"/>
      <c r="EJ24" s="364"/>
      <c r="EK24" s="364"/>
      <c r="EL24" s="364"/>
      <c r="EM24" s="364"/>
      <c r="EN24" s="364"/>
      <c r="EO24" s="364"/>
      <c r="EP24" s="364"/>
      <c r="EQ24" s="364"/>
      <c r="ER24" s="364"/>
      <c r="ES24" s="364"/>
      <c r="ET24" s="364"/>
      <c r="EU24" s="364"/>
      <c r="EV24" s="364"/>
      <c r="EW24" s="364"/>
      <c r="EX24" s="364"/>
      <c r="EY24" s="364"/>
      <c r="EZ24" s="364"/>
      <c r="FA24" s="364"/>
      <c r="FB24" s="364"/>
      <c r="FC24" s="364"/>
      <c r="FD24" s="364"/>
      <c r="FE24" s="364"/>
      <c r="FF24" s="364"/>
      <c r="FG24" s="364"/>
      <c r="FH24" s="364"/>
      <c r="FI24" s="364"/>
      <c r="FJ24" s="364"/>
      <c r="FK24" s="364"/>
      <c r="FL24" s="364"/>
      <c r="FM24" s="364"/>
      <c r="FN24" s="364"/>
      <c r="FO24" s="364"/>
      <c r="FP24" s="364"/>
      <c r="FQ24" s="364"/>
      <c r="FR24" s="364"/>
      <c r="FS24" s="364"/>
      <c r="FT24" s="364"/>
      <c r="FU24" s="364"/>
      <c r="FV24" s="364"/>
      <c r="FW24" s="364"/>
      <c r="FX24" s="364"/>
      <c r="FY24" s="364"/>
      <c r="FZ24" s="364"/>
      <c r="GA24" s="364"/>
      <c r="GB24" s="364"/>
      <c r="GC24" s="364"/>
      <c r="GD24" s="364"/>
      <c r="GE24" s="364"/>
      <c r="GF24" s="364"/>
      <c r="GG24" s="364"/>
      <c r="GH24" s="364"/>
      <c r="GI24" s="364"/>
      <c r="GJ24" s="364"/>
      <c r="GK24" s="364"/>
      <c r="GL24" s="364"/>
      <c r="GM24" s="364"/>
      <c r="GN24" s="364"/>
      <c r="GO24" s="364"/>
      <c r="GP24" s="364"/>
      <c r="GQ24" s="364"/>
      <c r="GR24" s="364"/>
      <c r="GS24" s="364"/>
      <c r="GT24" s="364"/>
      <c r="GU24" s="364"/>
      <c r="GV24" s="364"/>
      <c r="GW24" s="364"/>
      <c r="GX24" s="364"/>
      <c r="GY24" s="364"/>
      <c r="GZ24" s="364"/>
      <c r="HA24" s="364"/>
      <c r="HB24" s="364"/>
      <c r="HC24" s="364"/>
      <c r="HD24" s="364"/>
      <c r="HE24" s="364"/>
      <c r="HF24" s="364"/>
      <c r="HG24" s="364"/>
      <c r="HH24" s="364"/>
      <c r="HI24" s="364"/>
      <c r="HJ24" s="364"/>
      <c r="HK24" s="364"/>
      <c r="HL24" s="364"/>
      <c r="HM24" s="364"/>
      <c r="HN24" s="364"/>
      <c r="HO24" s="364"/>
      <c r="HP24" s="364"/>
      <c r="HQ24" s="364"/>
      <c r="HR24" s="364"/>
      <c r="HS24" s="364"/>
      <c r="HT24" s="364"/>
      <c r="HU24" s="364"/>
      <c r="HV24" s="364"/>
      <c r="HW24" s="364"/>
      <c r="HX24" s="364"/>
      <c r="HY24" s="364"/>
      <c r="HZ24" s="364"/>
      <c r="IA24" s="364"/>
      <c r="IB24" s="364"/>
      <c r="IC24" s="364"/>
      <c r="ID24" s="364"/>
      <c r="IE24" s="364"/>
      <c r="IF24" s="364"/>
      <c r="IG24" s="364"/>
      <c r="IH24" s="364"/>
      <c r="II24" s="364"/>
      <c r="IJ24" s="364"/>
      <c r="IK24" s="364"/>
      <c r="IL24" s="364"/>
      <c r="IM24" s="364"/>
      <c r="IN24" s="364"/>
      <c r="IO24" s="364"/>
      <c r="IP24" s="364"/>
      <c r="IQ24" s="364"/>
      <c r="IR24" s="364"/>
      <c r="IS24" s="364"/>
      <c r="IT24" s="364"/>
      <c r="IU24" s="364"/>
      <c r="IV24" s="364"/>
    </row>
    <row r="25" spans="2:256" s="96" customFormat="1" ht="15" customHeight="1">
      <c r="B25" s="90"/>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c r="CT25" s="97"/>
      <c r="CU25" s="97"/>
      <c r="CV25" s="97"/>
      <c r="CW25" s="97"/>
      <c r="CX25" s="97"/>
      <c r="CY25" s="97"/>
      <c r="CZ25" s="97"/>
      <c r="DA25" s="97"/>
      <c r="DB25" s="97"/>
      <c r="DC25" s="97"/>
      <c r="DD25" s="97"/>
      <c r="DE25" s="97"/>
      <c r="DF25" s="97"/>
      <c r="DG25" s="97"/>
      <c r="DH25" s="97"/>
      <c r="DI25" s="97"/>
      <c r="DJ25" s="97"/>
      <c r="DK25" s="97"/>
      <c r="DL25" s="97"/>
      <c r="DM25" s="97"/>
      <c r="DN25" s="97"/>
      <c r="DO25" s="97"/>
      <c r="DP25" s="97"/>
      <c r="DQ25" s="97"/>
      <c r="DR25" s="97"/>
      <c r="DS25" s="97"/>
      <c r="DT25" s="97"/>
      <c r="DU25" s="97"/>
      <c r="DV25" s="97"/>
      <c r="DW25" s="97"/>
      <c r="DX25" s="97"/>
      <c r="DY25" s="97"/>
      <c r="DZ25" s="97"/>
      <c r="EA25" s="97"/>
      <c r="EB25" s="97"/>
      <c r="EC25" s="97"/>
      <c r="ED25" s="97"/>
      <c r="EE25" s="97"/>
      <c r="EF25" s="97"/>
      <c r="EG25" s="97"/>
      <c r="EH25" s="97"/>
      <c r="EI25" s="97"/>
      <c r="EJ25" s="97"/>
      <c r="EK25" s="97"/>
      <c r="EL25" s="97"/>
      <c r="EM25" s="97"/>
      <c r="EN25" s="97"/>
      <c r="EO25" s="97"/>
      <c r="EP25" s="97"/>
      <c r="EQ25" s="97"/>
      <c r="ER25" s="97"/>
      <c r="ES25" s="97"/>
      <c r="ET25" s="97"/>
      <c r="EU25" s="97"/>
      <c r="EV25" s="97"/>
      <c r="EW25" s="97"/>
      <c r="EX25" s="97"/>
      <c r="EY25" s="97"/>
      <c r="EZ25" s="97"/>
      <c r="FA25" s="97"/>
      <c r="FB25" s="97"/>
      <c r="FC25" s="97"/>
      <c r="FD25" s="97"/>
      <c r="FE25" s="97"/>
      <c r="FF25" s="97"/>
      <c r="FG25" s="97"/>
      <c r="FH25" s="97"/>
      <c r="FI25" s="97"/>
      <c r="FJ25" s="97"/>
      <c r="FK25" s="97"/>
      <c r="FL25" s="97"/>
      <c r="FM25" s="97"/>
      <c r="FN25" s="97"/>
      <c r="FO25" s="97"/>
      <c r="FP25" s="97"/>
      <c r="FQ25" s="97"/>
      <c r="FR25" s="97"/>
      <c r="FS25" s="97"/>
      <c r="FT25" s="97"/>
      <c r="FU25" s="97"/>
      <c r="FV25" s="97"/>
      <c r="FW25" s="97"/>
      <c r="FX25" s="97"/>
      <c r="FY25" s="97"/>
      <c r="FZ25" s="97"/>
      <c r="GA25" s="97"/>
      <c r="GB25" s="97"/>
      <c r="GC25" s="97"/>
      <c r="GD25" s="97"/>
      <c r="GE25" s="97"/>
      <c r="GF25" s="97"/>
      <c r="GG25" s="97"/>
      <c r="GH25" s="97"/>
      <c r="GI25" s="97"/>
      <c r="GJ25" s="97"/>
      <c r="GK25" s="97"/>
      <c r="GL25" s="97"/>
      <c r="GM25" s="97"/>
      <c r="GN25" s="97"/>
      <c r="GO25" s="97"/>
      <c r="GP25" s="97"/>
      <c r="GQ25" s="97"/>
      <c r="GR25" s="97"/>
      <c r="GS25" s="97"/>
      <c r="GT25" s="97"/>
      <c r="GU25" s="97"/>
      <c r="GV25" s="97"/>
      <c r="GW25" s="97"/>
      <c r="GX25" s="97"/>
      <c r="GY25" s="97"/>
      <c r="GZ25" s="97"/>
      <c r="HA25" s="97"/>
      <c r="HB25" s="97"/>
      <c r="HC25" s="97"/>
      <c r="HD25" s="97"/>
      <c r="HE25" s="97"/>
      <c r="HF25" s="97"/>
      <c r="HG25" s="97"/>
      <c r="HH25" s="97"/>
      <c r="HI25" s="97"/>
      <c r="HJ25" s="97"/>
      <c r="HK25" s="97"/>
      <c r="HL25" s="97"/>
      <c r="HM25" s="97"/>
      <c r="HN25" s="97"/>
      <c r="HO25" s="97"/>
      <c r="HP25" s="97"/>
      <c r="HQ25" s="97"/>
      <c r="HR25" s="97"/>
      <c r="HS25" s="97"/>
      <c r="HT25" s="97"/>
      <c r="HU25" s="97"/>
      <c r="HV25" s="97"/>
      <c r="HW25" s="97"/>
      <c r="HX25" s="97"/>
      <c r="HY25" s="97"/>
      <c r="HZ25" s="97"/>
      <c r="IA25" s="97"/>
      <c r="IB25" s="97"/>
      <c r="IC25" s="97"/>
      <c r="ID25" s="97"/>
      <c r="IE25" s="97"/>
      <c r="IF25" s="97"/>
      <c r="IG25" s="97"/>
      <c r="IH25" s="97"/>
      <c r="II25" s="97"/>
      <c r="IJ25" s="97"/>
      <c r="IK25" s="97"/>
      <c r="IL25" s="97"/>
      <c r="IM25" s="97"/>
      <c r="IN25" s="97"/>
      <c r="IO25" s="97"/>
      <c r="IP25" s="97"/>
      <c r="IQ25" s="97"/>
      <c r="IR25" s="97"/>
      <c r="IS25" s="97"/>
      <c r="IT25" s="97"/>
      <c r="IU25" s="97"/>
      <c r="IV25" s="97"/>
    </row>
    <row r="26" spans="2:256" s="96" customFormat="1" ht="51.75" customHeight="1">
      <c r="B26" s="90" t="s">
        <v>153</v>
      </c>
      <c r="C26" s="610" t="s">
        <v>159</v>
      </c>
      <c r="D26" s="610"/>
      <c r="E26" s="610"/>
      <c r="F26" s="610"/>
      <c r="G26" s="610"/>
      <c r="H26" s="610"/>
      <c r="I26" s="610"/>
      <c r="J26" s="610"/>
      <c r="K26" s="610"/>
      <c r="L26" s="610"/>
      <c r="M26" s="610"/>
      <c r="N26" s="364"/>
      <c r="O26" s="364"/>
      <c r="P26" s="364"/>
      <c r="Q26" s="364"/>
      <c r="R26" s="364"/>
      <c r="S26" s="364"/>
      <c r="T26" s="364"/>
      <c r="U26" s="364"/>
      <c r="V26" s="364"/>
      <c r="W26" s="364"/>
      <c r="X26" s="364"/>
      <c r="Y26" s="364"/>
      <c r="Z26" s="364"/>
      <c r="AA26" s="364"/>
      <c r="AB26" s="364"/>
      <c r="AC26" s="364"/>
      <c r="AD26" s="364"/>
      <c r="AE26" s="364"/>
      <c r="AF26" s="364"/>
      <c r="AG26" s="364"/>
      <c r="AH26" s="364"/>
      <c r="AI26" s="364"/>
      <c r="AJ26" s="364"/>
      <c r="AK26" s="364"/>
      <c r="AL26" s="364"/>
      <c r="AM26" s="364"/>
      <c r="AN26" s="364"/>
      <c r="AO26" s="364"/>
      <c r="AP26" s="364"/>
      <c r="AQ26" s="364"/>
      <c r="AR26" s="364"/>
      <c r="AS26" s="364"/>
      <c r="AT26" s="364"/>
      <c r="AU26" s="364"/>
      <c r="AV26" s="364"/>
      <c r="AW26" s="364"/>
      <c r="AX26" s="364"/>
      <c r="AY26" s="364"/>
      <c r="AZ26" s="364"/>
      <c r="BA26" s="364"/>
      <c r="BB26" s="364"/>
      <c r="BC26" s="364"/>
      <c r="BD26" s="364"/>
      <c r="BE26" s="364"/>
      <c r="BF26" s="364"/>
      <c r="BG26" s="364"/>
      <c r="BH26" s="364"/>
      <c r="BI26" s="364"/>
      <c r="BJ26" s="364"/>
      <c r="BK26" s="364"/>
      <c r="BL26" s="364"/>
      <c r="BM26" s="364"/>
      <c r="BN26" s="364"/>
      <c r="BO26" s="364"/>
      <c r="BP26" s="364"/>
      <c r="BQ26" s="364"/>
      <c r="BR26" s="364"/>
      <c r="BS26" s="364"/>
      <c r="BT26" s="364"/>
      <c r="BU26" s="364"/>
      <c r="BV26" s="364"/>
      <c r="BW26" s="364"/>
      <c r="BX26" s="364"/>
      <c r="BY26" s="364"/>
      <c r="BZ26" s="364"/>
      <c r="CA26" s="364"/>
      <c r="CB26" s="364"/>
      <c r="CC26" s="364"/>
      <c r="CD26" s="364"/>
      <c r="CE26" s="364"/>
      <c r="CF26" s="364"/>
      <c r="CG26" s="364"/>
      <c r="CH26" s="364"/>
      <c r="CI26" s="364"/>
      <c r="CJ26" s="364"/>
      <c r="CK26" s="364"/>
      <c r="CL26" s="364"/>
      <c r="CM26" s="364"/>
      <c r="CN26" s="364"/>
      <c r="CO26" s="364"/>
      <c r="CP26" s="364"/>
      <c r="CQ26" s="364"/>
      <c r="CR26" s="364"/>
      <c r="CS26" s="364"/>
      <c r="CT26" s="364"/>
      <c r="CU26" s="364"/>
      <c r="CV26" s="364"/>
      <c r="CW26" s="364"/>
      <c r="CX26" s="364"/>
      <c r="CY26" s="364"/>
      <c r="CZ26" s="364"/>
      <c r="DA26" s="364"/>
      <c r="DB26" s="364"/>
      <c r="DC26" s="364"/>
      <c r="DD26" s="364"/>
      <c r="DE26" s="364"/>
      <c r="DF26" s="364"/>
      <c r="DG26" s="364"/>
      <c r="DH26" s="364"/>
      <c r="DI26" s="364"/>
      <c r="DJ26" s="364"/>
      <c r="DK26" s="364"/>
      <c r="DL26" s="364"/>
      <c r="DM26" s="364"/>
      <c r="DN26" s="364"/>
      <c r="DO26" s="364"/>
      <c r="DP26" s="364"/>
      <c r="DQ26" s="364"/>
      <c r="DR26" s="364"/>
      <c r="DS26" s="364"/>
      <c r="DT26" s="364"/>
      <c r="DU26" s="364"/>
      <c r="DV26" s="364"/>
      <c r="DW26" s="364"/>
      <c r="DX26" s="364"/>
      <c r="DY26" s="364"/>
      <c r="DZ26" s="364"/>
      <c r="EA26" s="364"/>
      <c r="EB26" s="364"/>
      <c r="EC26" s="364"/>
      <c r="ED26" s="364"/>
      <c r="EE26" s="364"/>
      <c r="EF26" s="364"/>
      <c r="EG26" s="364"/>
      <c r="EH26" s="364"/>
      <c r="EI26" s="364"/>
      <c r="EJ26" s="364"/>
      <c r="EK26" s="364"/>
      <c r="EL26" s="364"/>
      <c r="EM26" s="364"/>
      <c r="EN26" s="364"/>
      <c r="EO26" s="364"/>
      <c r="EP26" s="364"/>
      <c r="EQ26" s="364"/>
      <c r="ER26" s="364"/>
      <c r="ES26" s="364"/>
      <c r="ET26" s="364"/>
      <c r="EU26" s="364"/>
      <c r="EV26" s="364"/>
      <c r="EW26" s="364"/>
      <c r="EX26" s="364"/>
      <c r="EY26" s="364"/>
      <c r="EZ26" s="364"/>
      <c r="FA26" s="364"/>
      <c r="FB26" s="364"/>
      <c r="FC26" s="364"/>
      <c r="FD26" s="364"/>
      <c r="FE26" s="364"/>
      <c r="FF26" s="364"/>
      <c r="FG26" s="364"/>
      <c r="FH26" s="364"/>
      <c r="FI26" s="364"/>
      <c r="FJ26" s="364"/>
      <c r="FK26" s="364"/>
      <c r="FL26" s="364"/>
      <c r="FM26" s="364"/>
      <c r="FN26" s="364"/>
      <c r="FO26" s="364"/>
      <c r="FP26" s="364"/>
      <c r="FQ26" s="364"/>
      <c r="FR26" s="364"/>
      <c r="FS26" s="364"/>
      <c r="FT26" s="364"/>
      <c r="FU26" s="364"/>
      <c r="FV26" s="364"/>
      <c r="FW26" s="364"/>
      <c r="FX26" s="364"/>
      <c r="FY26" s="364"/>
      <c r="FZ26" s="364"/>
      <c r="GA26" s="364"/>
      <c r="GB26" s="364"/>
      <c r="GC26" s="364"/>
      <c r="GD26" s="364"/>
      <c r="GE26" s="364"/>
      <c r="GF26" s="364"/>
      <c r="GG26" s="364"/>
      <c r="GH26" s="364"/>
      <c r="GI26" s="364"/>
      <c r="GJ26" s="364"/>
      <c r="GK26" s="364"/>
      <c r="GL26" s="364"/>
      <c r="GM26" s="364"/>
      <c r="GN26" s="364"/>
      <c r="GO26" s="364"/>
      <c r="GP26" s="364"/>
      <c r="GQ26" s="364"/>
      <c r="GR26" s="364"/>
      <c r="GS26" s="364"/>
      <c r="GT26" s="364"/>
      <c r="GU26" s="364"/>
      <c r="GV26" s="364"/>
      <c r="GW26" s="364"/>
      <c r="GX26" s="364"/>
      <c r="GY26" s="364"/>
      <c r="GZ26" s="364"/>
      <c r="HA26" s="364"/>
      <c r="HB26" s="364"/>
      <c r="HC26" s="364"/>
      <c r="HD26" s="364"/>
      <c r="HE26" s="364"/>
      <c r="HF26" s="364"/>
      <c r="HG26" s="364"/>
      <c r="HH26" s="364"/>
      <c r="HI26" s="364"/>
      <c r="HJ26" s="364"/>
      <c r="HK26" s="364"/>
      <c r="HL26" s="364"/>
      <c r="HM26" s="364"/>
      <c r="HN26" s="364"/>
      <c r="HO26" s="364"/>
      <c r="HP26" s="364"/>
      <c r="HQ26" s="364"/>
      <c r="HR26" s="364"/>
      <c r="HS26" s="364"/>
      <c r="HT26" s="364"/>
      <c r="HU26" s="364"/>
      <c r="HV26" s="364"/>
      <c r="HW26" s="364"/>
      <c r="HX26" s="364"/>
      <c r="HY26" s="364"/>
      <c r="HZ26" s="364"/>
      <c r="IA26" s="364"/>
      <c r="IB26" s="364"/>
      <c r="IC26" s="364"/>
      <c r="ID26" s="364"/>
      <c r="IE26" s="364"/>
      <c r="IF26" s="364"/>
      <c r="IG26" s="364"/>
      <c r="IH26" s="364"/>
      <c r="II26" s="364"/>
      <c r="IJ26" s="364"/>
      <c r="IK26" s="364"/>
      <c r="IL26" s="364"/>
      <c r="IM26" s="364"/>
      <c r="IN26" s="364"/>
      <c r="IO26" s="364"/>
      <c r="IP26" s="364"/>
      <c r="IQ26" s="364"/>
      <c r="IR26" s="364"/>
      <c r="IS26" s="364"/>
      <c r="IT26" s="364"/>
      <c r="IU26" s="364"/>
      <c r="IV26" s="364"/>
    </row>
    <row r="27" spans="2:256" s="96" customFormat="1" ht="15" customHeight="1">
      <c r="B27" s="89"/>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c r="CC27" s="97"/>
      <c r="CD27" s="97"/>
      <c r="CE27" s="97"/>
      <c r="CF27" s="97"/>
      <c r="CG27" s="97"/>
      <c r="CH27" s="97"/>
      <c r="CI27" s="97"/>
      <c r="CJ27" s="97"/>
      <c r="CK27" s="97"/>
      <c r="CL27" s="97"/>
      <c r="CM27" s="97"/>
      <c r="CN27" s="97"/>
      <c r="CO27" s="97"/>
      <c r="CP27" s="97"/>
      <c r="CQ27" s="97"/>
      <c r="CR27" s="97"/>
      <c r="CS27" s="97"/>
      <c r="CT27" s="97"/>
      <c r="CU27" s="97"/>
      <c r="CV27" s="97"/>
      <c r="CW27" s="97"/>
      <c r="CX27" s="97"/>
      <c r="CY27" s="97"/>
      <c r="CZ27" s="97"/>
      <c r="DA27" s="97"/>
      <c r="DB27" s="97"/>
      <c r="DC27" s="97"/>
      <c r="DD27" s="97"/>
      <c r="DE27" s="97"/>
      <c r="DF27" s="97"/>
      <c r="DG27" s="97"/>
      <c r="DH27" s="97"/>
      <c r="DI27" s="97"/>
      <c r="DJ27" s="97"/>
      <c r="DK27" s="97"/>
      <c r="DL27" s="97"/>
      <c r="DM27" s="97"/>
      <c r="DN27" s="97"/>
      <c r="DO27" s="97"/>
      <c r="DP27" s="97"/>
      <c r="DQ27" s="97"/>
      <c r="DR27" s="97"/>
      <c r="DS27" s="97"/>
      <c r="DT27" s="97"/>
      <c r="DU27" s="97"/>
      <c r="DV27" s="97"/>
      <c r="DW27" s="97"/>
      <c r="DX27" s="97"/>
      <c r="DY27" s="97"/>
      <c r="DZ27" s="97"/>
      <c r="EA27" s="97"/>
      <c r="EB27" s="97"/>
      <c r="EC27" s="97"/>
      <c r="ED27" s="97"/>
      <c r="EE27" s="97"/>
      <c r="EF27" s="97"/>
      <c r="EG27" s="97"/>
      <c r="EH27" s="97"/>
      <c r="EI27" s="97"/>
      <c r="EJ27" s="97"/>
      <c r="EK27" s="97"/>
      <c r="EL27" s="97"/>
      <c r="EM27" s="97"/>
      <c r="EN27" s="97"/>
      <c r="EO27" s="97"/>
      <c r="EP27" s="97"/>
      <c r="EQ27" s="97"/>
      <c r="ER27" s="97"/>
      <c r="ES27" s="97"/>
      <c r="ET27" s="97"/>
      <c r="EU27" s="97"/>
      <c r="EV27" s="97"/>
      <c r="EW27" s="97"/>
      <c r="EX27" s="97"/>
      <c r="EY27" s="97"/>
      <c r="EZ27" s="97"/>
      <c r="FA27" s="97"/>
      <c r="FB27" s="97"/>
      <c r="FC27" s="97"/>
      <c r="FD27" s="97"/>
      <c r="FE27" s="97"/>
      <c r="FF27" s="97"/>
      <c r="FG27" s="97"/>
      <c r="FH27" s="97"/>
      <c r="FI27" s="97"/>
      <c r="FJ27" s="97"/>
      <c r="FK27" s="97"/>
      <c r="FL27" s="97"/>
      <c r="FM27" s="97"/>
      <c r="FN27" s="97"/>
      <c r="FO27" s="97"/>
      <c r="FP27" s="97"/>
      <c r="FQ27" s="97"/>
      <c r="FR27" s="97"/>
      <c r="FS27" s="97"/>
      <c r="FT27" s="97"/>
      <c r="FU27" s="97"/>
      <c r="FV27" s="97"/>
      <c r="FW27" s="97"/>
      <c r="FX27" s="97"/>
      <c r="FY27" s="97"/>
      <c r="FZ27" s="97"/>
      <c r="GA27" s="97"/>
      <c r="GB27" s="97"/>
      <c r="GC27" s="97"/>
      <c r="GD27" s="97"/>
      <c r="GE27" s="97"/>
      <c r="GF27" s="97"/>
      <c r="GG27" s="97"/>
      <c r="GH27" s="97"/>
      <c r="GI27" s="97"/>
      <c r="GJ27" s="97"/>
      <c r="GK27" s="97"/>
      <c r="GL27" s="97"/>
      <c r="GM27" s="97"/>
      <c r="GN27" s="97"/>
      <c r="GO27" s="97"/>
      <c r="GP27" s="97"/>
      <c r="GQ27" s="97"/>
      <c r="GR27" s="97"/>
      <c r="GS27" s="97"/>
      <c r="GT27" s="97"/>
      <c r="GU27" s="97"/>
      <c r="GV27" s="97"/>
      <c r="GW27" s="97"/>
      <c r="GX27" s="97"/>
      <c r="GY27" s="97"/>
      <c r="GZ27" s="97"/>
      <c r="HA27" s="97"/>
      <c r="HB27" s="97"/>
      <c r="HC27" s="97"/>
      <c r="HD27" s="97"/>
      <c r="HE27" s="97"/>
      <c r="HF27" s="97"/>
      <c r="HG27" s="97"/>
      <c r="HH27" s="97"/>
      <c r="HI27" s="97"/>
      <c r="HJ27" s="97"/>
      <c r="HK27" s="97"/>
      <c r="HL27" s="97"/>
      <c r="HM27" s="97"/>
      <c r="HN27" s="97"/>
      <c r="HO27" s="97"/>
      <c r="HP27" s="97"/>
      <c r="HQ27" s="97"/>
      <c r="HR27" s="97"/>
      <c r="HS27" s="97"/>
      <c r="HT27" s="97"/>
      <c r="HU27" s="97"/>
      <c r="HV27" s="97"/>
      <c r="HW27" s="97"/>
      <c r="HX27" s="97"/>
      <c r="HY27" s="97"/>
      <c r="HZ27" s="97"/>
      <c r="IA27" s="97"/>
      <c r="IB27" s="97"/>
      <c r="IC27" s="97"/>
      <c r="ID27" s="97"/>
      <c r="IE27" s="97"/>
      <c r="IF27" s="97"/>
      <c r="IG27" s="97"/>
      <c r="IH27" s="97"/>
      <c r="II27" s="97"/>
      <c r="IJ27" s="97"/>
      <c r="IK27" s="97"/>
      <c r="IL27" s="97"/>
      <c r="IM27" s="97"/>
      <c r="IN27" s="97"/>
      <c r="IO27" s="97"/>
      <c r="IP27" s="97"/>
      <c r="IQ27" s="97"/>
      <c r="IR27" s="97"/>
      <c r="IS27" s="97"/>
      <c r="IT27" s="97"/>
      <c r="IU27" s="97"/>
      <c r="IV27" s="97"/>
    </row>
    <row r="28" spans="2:256" s="96" customFormat="1" ht="39.75" customHeight="1">
      <c r="B28" s="90" t="s">
        <v>20</v>
      </c>
      <c r="C28" s="610" t="s">
        <v>160</v>
      </c>
      <c r="D28" s="610"/>
      <c r="E28" s="610"/>
      <c r="F28" s="610"/>
      <c r="G28" s="610"/>
      <c r="H28" s="610"/>
      <c r="I28" s="610"/>
      <c r="J28" s="610"/>
      <c r="K28" s="610"/>
      <c r="L28" s="610"/>
      <c r="M28" s="610"/>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4"/>
      <c r="AY28" s="364"/>
      <c r="AZ28" s="364"/>
      <c r="BA28" s="364"/>
      <c r="BB28" s="364"/>
      <c r="BC28" s="364"/>
      <c r="BD28" s="364"/>
      <c r="BE28" s="364"/>
      <c r="BF28" s="364"/>
      <c r="BG28" s="364"/>
      <c r="BH28" s="364"/>
      <c r="BI28" s="364"/>
      <c r="BJ28" s="364"/>
      <c r="BK28" s="364"/>
      <c r="BL28" s="364"/>
      <c r="BM28" s="364"/>
      <c r="BN28" s="364"/>
      <c r="BO28" s="364"/>
      <c r="BP28" s="364"/>
      <c r="BQ28" s="364"/>
      <c r="BR28" s="364"/>
      <c r="BS28" s="364"/>
      <c r="BT28" s="364"/>
      <c r="BU28" s="364"/>
      <c r="BV28" s="364"/>
      <c r="BW28" s="364"/>
      <c r="BX28" s="364"/>
      <c r="BY28" s="364"/>
      <c r="BZ28" s="364"/>
      <c r="CA28" s="364"/>
      <c r="CB28" s="364"/>
      <c r="CC28" s="364"/>
      <c r="CD28" s="364"/>
      <c r="CE28" s="364"/>
      <c r="CF28" s="364"/>
      <c r="CG28" s="364"/>
      <c r="CH28" s="364"/>
      <c r="CI28" s="364"/>
      <c r="CJ28" s="364"/>
      <c r="CK28" s="364"/>
      <c r="CL28" s="364"/>
      <c r="CM28" s="364"/>
      <c r="CN28" s="364"/>
      <c r="CO28" s="364"/>
      <c r="CP28" s="364"/>
      <c r="CQ28" s="364"/>
      <c r="CR28" s="364"/>
      <c r="CS28" s="364"/>
      <c r="CT28" s="364"/>
      <c r="CU28" s="364"/>
      <c r="CV28" s="364"/>
      <c r="CW28" s="364"/>
      <c r="CX28" s="364"/>
      <c r="CY28" s="364"/>
      <c r="CZ28" s="364"/>
      <c r="DA28" s="364"/>
      <c r="DB28" s="364"/>
      <c r="DC28" s="364"/>
      <c r="DD28" s="364"/>
      <c r="DE28" s="364"/>
      <c r="DF28" s="364"/>
      <c r="DG28" s="364"/>
      <c r="DH28" s="364"/>
      <c r="DI28" s="364"/>
      <c r="DJ28" s="364"/>
      <c r="DK28" s="364"/>
      <c r="DL28" s="364"/>
      <c r="DM28" s="364"/>
      <c r="DN28" s="364"/>
      <c r="DO28" s="364"/>
      <c r="DP28" s="364"/>
      <c r="DQ28" s="364"/>
      <c r="DR28" s="364"/>
      <c r="DS28" s="364"/>
      <c r="DT28" s="364"/>
      <c r="DU28" s="364"/>
      <c r="DV28" s="364"/>
      <c r="DW28" s="364"/>
      <c r="DX28" s="364"/>
      <c r="DY28" s="364"/>
      <c r="DZ28" s="364"/>
      <c r="EA28" s="364"/>
      <c r="EB28" s="364"/>
      <c r="EC28" s="364"/>
      <c r="ED28" s="364"/>
      <c r="EE28" s="364"/>
      <c r="EF28" s="364"/>
      <c r="EG28" s="364"/>
      <c r="EH28" s="364"/>
      <c r="EI28" s="364"/>
      <c r="EJ28" s="364"/>
      <c r="EK28" s="364"/>
      <c r="EL28" s="364"/>
      <c r="EM28" s="364"/>
      <c r="EN28" s="364"/>
      <c r="EO28" s="364"/>
      <c r="EP28" s="364"/>
      <c r="EQ28" s="364"/>
      <c r="ER28" s="364"/>
      <c r="ES28" s="364"/>
      <c r="ET28" s="364"/>
      <c r="EU28" s="364"/>
      <c r="EV28" s="364"/>
      <c r="EW28" s="364"/>
      <c r="EX28" s="364"/>
      <c r="EY28" s="364"/>
      <c r="EZ28" s="364"/>
      <c r="FA28" s="364"/>
      <c r="FB28" s="364"/>
      <c r="FC28" s="364"/>
      <c r="FD28" s="364"/>
      <c r="FE28" s="364"/>
      <c r="FF28" s="364"/>
      <c r="FG28" s="364"/>
      <c r="FH28" s="364"/>
      <c r="FI28" s="364"/>
      <c r="FJ28" s="364"/>
      <c r="FK28" s="364"/>
      <c r="FL28" s="364"/>
      <c r="FM28" s="364"/>
      <c r="FN28" s="364"/>
      <c r="FO28" s="364"/>
      <c r="FP28" s="364"/>
      <c r="FQ28" s="364"/>
      <c r="FR28" s="364"/>
      <c r="FS28" s="364"/>
      <c r="FT28" s="364"/>
      <c r="FU28" s="364"/>
      <c r="FV28" s="364"/>
      <c r="FW28" s="364"/>
      <c r="FX28" s="364"/>
      <c r="FY28" s="364"/>
      <c r="FZ28" s="364"/>
      <c r="GA28" s="364"/>
      <c r="GB28" s="364"/>
      <c r="GC28" s="364"/>
      <c r="GD28" s="364"/>
      <c r="GE28" s="364"/>
      <c r="GF28" s="364"/>
      <c r="GG28" s="364"/>
      <c r="GH28" s="364"/>
      <c r="GI28" s="364"/>
      <c r="GJ28" s="364"/>
      <c r="GK28" s="364"/>
      <c r="GL28" s="364"/>
      <c r="GM28" s="364"/>
      <c r="GN28" s="364"/>
      <c r="GO28" s="364"/>
      <c r="GP28" s="364"/>
      <c r="GQ28" s="364"/>
      <c r="GR28" s="364"/>
      <c r="GS28" s="364"/>
      <c r="GT28" s="364"/>
      <c r="GU28" s="364"/>
      <c r="GV28" s="364"/>
      <c r="GW28" s="364"/>
      <c r="GX28" s="364"/>
      <c r="GY28" s="364"/>
      <c r="GZ28" s="364"/>
      <c r="HA28" s="364"/>
      <c r="HB28" s="364"/>
      <c r="HC28" s="364"/>
      <c r="HD28" s="364"/>
      <c r="HE28" s="364"/>
      <c r="HF28" s="364"/>
      <c r="HG28" s="364"/>
      <c r="HH28" s="364"/>
      <c r="HI28" s="364"/>
      <c r="HJ28" s="364"/>
      <c r="HK28" s="364"/>
      <c r="HL28" s="364"/>
      <c r="HM28" s="364"/>
      <c r="HN28" s="364"/>
      <c r="HO28" s="364"/>
      <c r="HP28" s="364"/>
      <c r="HQ28" s="364"/>
      <c r="HR28" s="364"/>
      <c r="HS28" s="364"/>
      <c r="HT28" s="364"/>
      <c r="HU28" s="364"/>
      <c r="HV28" s="364"/>
      <c r="HW28" s="364"/>
      <c r="HX28" s="364"/>
      <c r="HY28" s="364"/>
      <c r="HZ28" s="364"/>
      <c r="IA28" s="364"/>
      <c r="IB28" s="364"/>
      <c r="IC28" s="364"/>
      <c r="ID28" s="364"/>
      <c r="IE28" s="364"/>
      <c r="IF28" s="364"/>
      <c r="IG28" s="364"/>
      <c r="IH28" s="364"/>
      <c r="II28" s="364"/>
      <c r="IJ28" s="364"/>
      <c r="IK28" s="364"/>
      <c r="IL28" s="364"/>
      <c r="IM28" s="364"/>
      <c r="IN28" s="364"/>
      <c r="IO28" s="364"/>
      <c r="IP28" s="364"/>
      <c r="IQ28" s="364"/>
      <c r="IR28" s="364"/>
      <c r="IS28" s="364"/>
      <c r="IT28" s="364"/>
      <c r="IU28" s="364"/>
      <c r="IV28" s="364"/>
    </row>
    <row r="29" spans="2:256" s="96" customFormat="1" ht="15" customHeight="1">
      <c r="B29" s="90"/>
      <c r="C29" s="97"/>
      <c r="D29" s="97"/>
      <c r="E29" s="97"/>
      <c r="F29" s="97"/>
      <c r="G29" s="97"/>
      <c r="H29" s="97"/>
      <c r="I29" s="97"/>
      <c r="J29" s="97"/>
      <c r="K29" s="97"/>
      <c r="L29" s="97"/>
      <c r="M29" s="97"/>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64"/>
      <c r="AN29" s="364"/>
      <c r="AO29" s="364"/>
      <c r="AP29" s="364"/>
      <c r="AQ29" s="364"/>
      <c r="AR29" s="364"/>
      <c r="AS29" s="364"/>
      <c r="AT29" s="364"/>
      <c r="AU29" s="364"/>
      <c r="AV29" s="364"/>
      <c r="AW29" s="364"/>
      <c r="AX29" s="364"/>
      <c r="AY29" s="364"/>
      <c r="AZ29" s="364"/>
      <c r="BA29" s="364"/>
      <c r="BB29" s="364"/>
      <c r="BC29" s="364"/>
      <c r="BD29" s="364"/>
      <c r="BE29" s="364"/>
      <c r="BF29" s="364"/>
      <c r="BG29" s="364"/>
      <c r="BH29" s="364"/>
      <c r="BI29" s="364"/>
      <c r="BJ29" s="364"/>
      <c r="BK29" s="364"/>
      <c r="BL29" s="364"/>
      <c r="BM29" s="364"/>
      <c r="BN29" s="364"/>
      <c r="BO29" s="364"/>
      <c r="BP29" s="364"/>
      <c r="BQ29" s="364"/>
      <c r="BR29" s="364"/>
      <c r="BS29" s="364"/>
      <c r="BT29" s="364"/>
      <c r="BU29" s="364"/>
      <c r="BV29" s="364"/>
      <c r="BW29" s="364"/>
      <c r="BX29" s="364"/>
      <c r="BY29" s="364"/>
      <c r="BZ29" s="364"/>
      <c r="CA29" s="364"/>
      <c r="CB29" s="364"/>
      <c r="CC29" s="364"/>
      <c r="CD29" s="364"/>
      <c r="CE29" s="364"/>
      <c r="CF29" s="364"/>
      <c r="CG29" s="364"/>
      <c r="CH29" s="364"/>
      <c r="CI29" s="364"/>
      <c r="CJ29" s="364"/>
      <c r="CK29" s="364"/>
      <c r="CL29" s="364"/>
      <c r="CM29" s="364"/>
      <c r="CN29" s="364"/>
      <c r="CO29" s="364"/>
      <c r="CP29" s="364"/>
      <c r="CQ29" s="364"/>
      <c r="CR29" s="364"/>
      <c r="CS29" s="364"/>
      <c r="CT29" s="364"/>
      <c r="CU29" s="364"/>
      <c r="CV29" s="364"/>
      <c r="CW29" s="364"/>
      <c r="CX29" s="364"/>
      <c r="CY29" s="364"/>
      <c r="CZ29" s="364"/>
      <c r="DA29" s="364"/>
      <c r="DB29" s="364"/>
      <c r="DC29" s="364"/>
      <c r="DD29" s="364"/>
      <c r="DE29" s="364"/>
      <c r="DF29" s="364"/>
      <c r="DG29" s="364"/>
      <c r="DH29" s="364"/>
      <c r="DI29" s="364"/>
      <c r="DJ29" s="364"/>
      <c r="DK29" s="364"/>
      <c r="DL29" s="364"/>
      <c r="DM29" s="364"/>
      <c r="DN29" s="364"/>
      <c r="DO29" s="364"/>
      <c r="DP29" s="364"/>
      <c r="DQ29" s="364"/>
      <c r="DR29" s="364"/>
      <c r="DS29" s="364"/>
      <c r="DT29" s="364"/>
      <c r="DU29" s="364"/>
      <c r="DV29" s="364"/>
      <c r="DW29" s="364"/>
      <c r="DX29" s="364"/>
      <c r="DY29" s="364"/>
      <c r="DZ29" s="364"/>
      <c r="EA29" s="364"/>
      <c r="EB29" s="364"/>
      <c r="EC29" s="364"/>
      <c r="ED29" s="364"/>
      <c r="EE29" s="364"/>
      <c r="EF29" s="364"/>
      <c r="EG29" s="364"/>
      <c r="EH29" s="364"/>
      <c r="EI29" s="364"/>
      <c r="EJ29" s="364"/>
      <c r="EK29" s="364"/>
      <c r="EL29" s="364"/>
      <c r="EM29" s="364"/>
      <c r="EN29" s="364"/>
      <c r="EO29" s="364"/>
      <c r="EP29" s="364"/>
      <c r="EQ29" s="364"/>
      <c r="ER29" s="364"/>
      <c r="ES29" s="364"/>
      <c r="ET29" s="364"/>
      <c r="EU29" s="364"/>
      <c r="EV29" s="364"/>
      <c r="EW29" s="364"/>
      <c r="EX29" s="364"/>
      <c r="EY29" s="364"/>
      <c r="EZ29" s="364"/>
      <c r="FA29" s="364"/>
      <c r="FB29" s="364"/>
      <c r="FC29" s="364"/>
      <c r="FD29" s="364"/>
      <c r="FE29" s="364"/>
      <c r="FF29" s="364"/>
      <c r="FG29" s="364"/>
      <c r="FH29" s="364"/>
      <c r="FI29" s="364"/>
      <c r="FJ29" s="364"/>
      <c r="FK29" s="364"/>
      <c r="FL29" s="364"/>
      <c r="FM29" s="364"/>
      <c r="FN29" s="364"/>
      <c r="FO29" s="364"/>
      <c r="FP29" s="364"/>
      <c r="FQ29" s="364"/>
      <c r="FR29" s="364"/>
      <c r="FS29" s="364"/>
      <c r="FT29" s="364"/>
      <c r="FU29" s="364"/>
      <c r="FV29" s="364"/>
      <c r="FW29" s="364"/>
      <c r="FX29" s="364"/>
      <c r="FY29" s="364"/>
      <c r="FZ29" s="364"/>
      <c r="GA29" s="364"/>
      <c r="GB29" s="364"/>
      <c r="GC29" s="364"/>
      <c r="GD29" s="364"/>
      <c r="GE29" s="364"/>
      <c r="GF29" s="364"/>
      <c r="GG29" s="364"/>
      <c r="GH29" s="364"/>
      <c r="GI29" s="364"/>
      <c r="GJ29" s="364"/>
      <c r="GK29" s="364"/>
      <c r="GL29" s="364"/>
      <c r="GM29" s="364"/>
      <c r="GN29" s="364"/>
      <c r="GO29" s="364"/>
      <c r="GP29" s="364"/>
      <c r="GQ29" s="364"/>
      <c r="GR29" s="364"/>
      <c r="GS29" s="364"/>
      <c r="GT29" s="364"/>
      <c r="GU29" s="364"/>
      <c r="GV29" s="364"/>
      <c r="GW29" s="364"/>
      <c r="GX29" s="364"/>
      <c r="GY29" s="364"/>
      <c r="GZ29" s="364"/>
      <c r="HA29" s="364"/>
      <c r="HB29" s="364"/>
      <c r="HC29" s="364"/>
      <c r="HD29" s="364"/>
      <c r="HE29" s="364"/>
      <c r="HF29" s="364"/>
      <c r="HG29" s="364"/>
      <c r="HH29" s="364"/>
      <c r="HI29" s="364"/>
      <c r="HJ29" s="364"/>
      <c r="HK29" s="364"/>
      <c r="HL29" s="364"/>
      <c r="HM29" s="364"/>
      <c r="HN29" s="364"/>
      <c r="HO29" s="364"/>
      <c r="HP29" s="364"/>
      <c r="HQ29" s="364"/>
      <c r="HR29" s="364"/>
      <c r="HS29" s="364"/>
      <c r="HT29" s="364"/>
      <c r="HU29" s="364"/>
      <c r="HV29" s="364"/>
      <c r="HW29" s="364"/>
      <c r="HX29" s="364"/>
      <c r="HY29" s="364"/>
      <c r="HZ29" s="364"/>
      <c r="IA29" s="364"/>
      <c r="IB29" s="364"/>
      <c r="IC29" s="364"/>
      <c r="ID29" s="364"/>
      <c r="IE29" s="364"/>
      <c r="IF29" s="364"/>
      <c r="IG29" s="364"/>
      <c r="IH29" s="364"/>
      <c r="II29" s="364"/>
      <c r="IJ29" s="364"/>
      <c r="IK29" s="364"/>
      <c r="IL29" s="364"/>
      <c r="IM29" s="364"/>
      <c r="IN29" s="364"/>
      <c r="IO29" s="364"/>
      <c r="IP29" s="364"/>
      <c r="IQ29" s="364"/>
      <c r="IR29" s="364"/>
      <c r="IS29" s="364"/>
      <c r="IT29" s="364"/>
      <c r="IU29" s="364"/>
      <c r="IV29" s="364"/>
    </row>
    <row r="30" spans="2:256" s="96" customFormat="1" ht="84.75" customHeight="1">
      <c r="B30" s="90" t="s">
        <v>198</v>
      </c>
      <c r="C30" s="610" t="s">
        <v>364</v>
      </c>
      <c r="D30" s="610"/>
      <c r="E30" s="610"/>
      <c r="F30" s="610"/>
      <c r="G30" s="610"/>
      <c r="H30" s="610"/>
      <c r="I30" s="610"/>
      <c r="J30" s="610"/>
      <c r="K30" s="610"/>
      <c r="L30" s="610"/>
      <c r="M30" s="610"/>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c r="AU30" s="364"/>
      <c r="AV30" s="364"/>
      <c r="AW30" s="364"/>
      <c r="AX30" s="364"/>
      <c r="AY30" s="364"/>
      <c r="AZ30" s="364"/>
      <c r="BA30" s="364"/>
      <c r="BB30" s="364"/>
      <c r="BC30" s="364"/>
      <c r="BD30" s="364"/>
      <c r="BE30" s="364"/>
      <c r="BF30" s="364"/>
      <c r="BG30" s="364"/>
      <c r="BH30" s="364"/>
      <c r="BI30" s="364"/>
      <c r="BJ30" s="364"/>
      <c r="BK30" s="364"/>
      <c r="BL30" s="364"/>
      <c r="BM30" s="364"/>
      <c r="BN30" s="364"/>
      <c r="BO30" s="364"/>
      <c r="BP30" s="364"/>
      <c r="BQ30" s="364"/>
      <c r="BR30" s="364"/>
      <c r="BS30" s="364"/>
      <c r="BT30" s="364"/>
      <c r="BU30" s="364"/>
      <c r="BV30" s="364"/>
      <c r="BW30" s="364"/>
      <c r="BX30" s="364"/>
      <c r="BY30" s="364"/>
      <c r="BZ30" s="364"/>
      <c r="CA30" s="364"/>
      <c r="CB30" s="364"/>
      <c r="CC30" s="364"/>
      <c r="CD30" s="364"/>
      <c r="CE30" s="364"/>
      <c r="CF30" s="364"/>
      <c r="CG30" s="364"/>
      <c r="CH30" s="364"/>
      <c r="CI30" s="364"/>
      <c r="CJ30" s="364"/>
      <c r="CK30" s="364"/>
      <c r="CL30" s="364"/>
      <c r="CM30" s="364"/>
      <c r="CN30" s="364"/>
      <c r="CO30" s="364"/>
      <c r="CP30" s="364"/>
      <c r="CQ30" s="364"/>
      <c r="CR30" s="364"/>
      <c r="CS30" s="364"/>
      <c r="CT30" s="364"/>
      <c r="CU30" s="364"/>
      <c r="CV30" s="364"/>
      <c r="CW30" s="364"/>
      <c r="CX30" s="364"/>
      <c r="CY30" s="364"/>
      <c r="CZ30" s="364"/>
      <c r="DA30" s="364"/>
      <c r="DB30" s="364"/>
      <c r="DC30" s="364"/>
      <c r="DD30" s="364"/>
      <c r="DE30" s="364"/>
      <c r="DF30" s="364"/>
      <c r="DG30" s="364"/>
      <c r="DH30" s="364"/>
      <c r="DI30" s="364"/>
      <c r="DJ30" s="364"/>
      <c r="DK30" s="364"/>
      <c r="DL30" s="364"/>
      <c r="DM30" s="364"/>
      <c r="DN30" s="364"/>
      <c r="DO30" s="364"/>
      <c r="DP30" s="364"/>
      <c r="DQ30" s="364"/>
      <c r="DR30" s="364"/>
      <c r="DS30" s="364"/>
      <c r="DT30" s="364"/>
      <c r="DU30" s="364"/>
      <c r="DV30" s="364"/>
      <c r="DW30" s="364"/>
      <c r="DX30" s="364"/>
      <c r="DY30" s="364"/>
      <c r="DZ30" s="364"/>
      <c r="EA30" s="364"/>
      <c r="EB30" s="364"/>
      <c r="EC30" s="364"/>
      <c r="ED30" s="364"/>
      <c r="EE30" s="364"/>
      <c r="EF30" s="364"/>
      <c r="EG30" s="364"/>
      <c r="EH30" s="364"/>
      <c r="EI30" s="364"/>
      <c r="EJ30" s="364"/>
      <c r="EK30" s="364"/>
      <c r="EL30" s="364"/>
      <c r="EM30" s="364"/>
      <c r="EN30" s="364"/>
      <c r="EO30" s="364"/>
      <c r="EP30" s="364"/>
      <c r="EQ30" s="364"/>
      <c r="ER30" s="364"/>
      <c r="ES30" s="364"/>
      <c r="ET30" s="364"/>
      <c r="EU30" s="364"/>
      <c r="EV30" s="364"/>
      <c r="EW30" s="364"/>
      <c r="EX30" s="364"/>
      <c r="EY30" s="364"/>
      <c r="EZ30" s="364"/>
      <c r="FA30" s="364"/>
      <c r="FB30" s="364"/>
      <c r="FC30" s="364"/>
      <c r="FD30" s="364"/>
      <c r="FE30" s="364"/>
      <c r="FF30" s="364"/>
      <c r="FG30" s="364"/>
      <c r="FH30" s="364"/>
      <c r="FI30" s="364"/>
      <c r="FJ30" s="364"/>
      <c r="FK30" s="364"/>
      <c r="FL30" s="364"/>
      <c r="FM30" s="364"/>
      <c r="FN30" s="364"/>
      <c r="FO30" s="364"/>
      <c r="FP30" s="364"/>
      <c r="FQ30" s="364"/>
      <c r="FR30" s="364"/>
      <c r="FS30" s="364"/>
      <c r="FT30" s="364"/>
      <c r="FU30" s="364"/>
      <c r="FV30" s="364"/>
      <c r="FW30" s="364"/>
      <c r="FX30" s="364"/>
      <c r="FY30" s="364"/>
      <c r="FZ30" s="364"/>
      <c r="GA30" s="364"/>
      <c r="GB30" s="364"/>
      <c r="GC30" s="364"/>
      <c r="GD30" s="364"/>
      <c r="GE30" s="364"/>
      <c r="GF30" s="364"/>
      <c r="GG30" s="364"/>
      <c r="GH30" s="364"/>
      <c r="GI30" s="364"/>
      <c r="GJ30" s="364"/>
      <c r="GK30" s="364"/>
      <c r="GL30" s="364"/>
      <c r="GM30" s="364"/>
      <c r="GN30" s="364"/>
      <c r="GO30" s="364"/>
      <c r="GP30" s="364"/>
      <c r="GQ30" s="364"/>
      <c r="GR30" s="364"/>
      <c r="GS30" s="364"/>
      <c r="GT30" s="364"/>
      <c r="GU30" s="364"/>
      <c r="GV30" s="364"/>
      <c r="GW30" s="364"/>
      <c r="GX30" s="364"/>
      <c r="GY30" s="364"/>
      <c r="GZ30" s="364"/>
      <c r="HA30" s="364"/>
      <c r="HB30" s="364"/>
      <c r="HC30" s="364"/>
      <c r="HD30" s="364"/>
      <c r="HE30" s="364"/>
      <c r="HF30" s="364"/>
      <c r="HG30" s="364"/>
      <c r="HH30" s="364"/>
      <c r="HI30" s="364"/>
      <c r="HJ30" s="364"/>
      <c r="HK30" s="364"/>
      <c r="HL30" s="364"/>
      <c r="HM30" s="364"/>
      <c r="HN30" s="364"/>
      <c r="HO30" s="364"/>
      <c r="HP30" s="364"/>
      <c r="HQ30" s="364"/>
      <c r="HR30" s="364"/>
      <c r="HS30" s="364"/>
      <c r="HT30" s="364"/>
      <c r="HU30" s="364"/>
      <c r="HV30" s="364"/>
      <c r="HW30" s="364"/>
      <c r="HX30" s="364"/>
      <c r="HY30" s="364"/>
      <c r="HZ30" s="364"/>
      <c r="IA30" s="364"/>
      <c r="IB30" s="364"/>
      <c r="IC30" s="364"/>
      <c r="ID30" s="364"/>
      <c r="IE30" s="364"/>
      <c r="IF30" s="364"/>
      <c r="IG30" s="364"/>
      <c r="IH30" s="364"/>
      <c r="II30" s="364"/>
      <c r="IJ30" s="364"/>
      <c r="IK30" s="364"/>
      <c r="IL30" s="364"/>
      <c r="IM30" s="364"/>
      <c r="IN30" s="364"/>
      <c r="IO30" s="364"/>
      <c r="IP30" s="364"/>
      <c r="IQ30" s="364"/>
      <c r="IR30" s="364"/>
      <c r="IS30" s="364"/>
      <c r="IT30" s="364"/>
      <c r="IU30" s="364"/>
      <c r="IV30" s="364"/>
    </row>
    <row r="31" spans="2:256" s="96" customFormat="1" ht="15" customHeight="1">
      <c r="B31" s="93"/>
      <c r="C31" s="364"/>
      <c r="D31" s="364"/>
      <c r="E31" s="364"/>
      <c r="F31" s="364"/>
      <c r="G31" s="364"/>
      <c r="H31" s="364"/>
      <c r="I31" s="364"/>
      <c r="J31" s="364"/>
      <c r="K31" s="364"/>
      <c r="L31" s="364"/>
      <c r="M31" s="364"/>
      <c r="N31" s="364"/>
      <c r="O31" s="364"/>
      <c r="P31" s="364"/>
      <c r="Q31" s="364"/>
      <c r="R31" s="364"/>
      <c r="S31" s="364"/>
      <c r="T31" s="364"/>
      <c r="U31" s="364"/>
      <c r="V31" s="364"/>
      <c r="W31" s="364"/>
      <c r="X31" s="364"/>
      <c r="Y31" s="364"/>
      <c r="Z31" s="364"/>
      <c r="AA31" s="364"/>
      <c r="AB31" s="364"/>
      <c r="AC31" s="364"/>
      <c r="AD31" s="364"/>
      <c r="AE31" s="364"/>
      <c r="AF31" s="364"/>
      <c r="AG31" s="364"/>
      <c r="AH31" s="364"/>
      <c r="AI31" s="364"/>
      <c r="AJ31" s="364"/>
      <c r="AK31" s="364"/>
      <c r="AL31" s="364"/>
      <c r="AM31" s="364"/>
      <c r="AN31" s="364"/>
      <c r="AO31" s="364"/>
      <c r="AP31" s="364"/>
      <c r="AQ31" s="364"/>
      <c r="AR31" s="364"/>
      <c r="AS31" s="364"/>
      <c r="AT31" s="364"/>
      <c r="AU31" s="364"/>
      <c r="AV31" s="364"/>
      <c r="AW31" s="364"/>
      <c r="AX31" s="364"/>
      <c r="AY31" s="364"/>
      <c r="AZ31" s="364"/>
      <c r="BA31" s="364"/>
      <c r="BB31" s="364"/>
      <c r="BC31" s="364"/>
      <c r="BD31" s="364"/>
      <c r="BE31" s="364"/>
      <c r="BF31" s="364"/>
      <c r="BG31" s="364"/>
      <c r="BH31" s="364"/>
      <c r="BI31" s="364"/>
      <c r="BJ31" s="364"/>
      <c r="BK31" s="364"/>
      <c r="BL31" s="364"/>
      <c r="BM31" s="364"/>
      <c r="BN31" s="364"/>
      <c r="BO31" s="364"/>
      <c r="BP31" s="364"/>
      <c r="BQ31" s="364"/>
      <c r="BR31" s="364"/>
      <c r="BS31" s="364"/>
      <c r="BT31" s="364"/>
      <c r="BU31" s="364"/>
      <c r="BV31" s="364"/>
      <c r="BW31" s="364"/>
      <c r="BX31" s="364"/>
      <c r="BY31" s="364"/>
      <c r="BZ31" s="364"/>
      <c r="CA31" s="364"/>
      <c r="CB31" s="364"/>
      <c r="CC31" s="364"/>
      <c r="CD31" s="364"/>
      <c r="CE31" s="364"/>
      <c r="CF31" s="364"/>
      <c r="CG31" s="364"/>
      <c r="CH31" s="364"/>
      <c r="CI31" s="364"/>
      <c r="CJ31" s="364"/>
      <c r="CK31" s="364"/>
      <c r="CL31" s="364"/>
      <c r="CM31" s="364"/>
      <c r="CN31" s="364"/>
      <c r="CO31" s="364"/>
      <c r="CP31" s="364"/>
      <c r="CQ31" s="364"/>
      <c r="CR31" s="364"/>
      <c r="CS31" s="364"/>
      <c r="CT31" s="364"/>
      <c r="CU31" s="364"/>
      <c r="CV31" s="364"/>
      <c r="CW31" s="364"/>
      <c r="CX31" s="364"/>
      <c r="CY31" s="364"/>
      <c r="CZ31" s="364"/>
      <c r="DA31" s="364"/>
      <c r="DB31" s="364"/>
      <c r="DC31" s="364"/>
      <c r="DD31" s="364"/>
      <c r="DE31" s="364"/>
      <c r="DF31" s="364"/>
      <c r="DG31" s="364"/>
      <c r="DH31" s="364"/>
      <c r="DI31" s="364"/>
      <c r="DJ31" s="364"/>
      <c r="DK31" s="364"/>
      <c r="DL31" s="364"/>
      <c r="DM31" s="364"/>
      <c r="DN31" s="364"/>
      <c r="DO31" s="364"/>
      <c r="DP31" s="364"/>
      <c r="DQ31" s="364"/>
      <c r="DR31" s="364"/>
      <c r="DS31" s="364"/>
      <c r="DT31" s="364"/>
      <c r="DU31" s="364"/>
      <c r="DV31" s="364"/>
      <c r="DW31" s="364"/>
      <c r="DX31" s="364"/>
      <c r="DY31" s="364"/>
      <c r="DZ31" s="364"/>
      <c r="EA31" s="364"/>
      <c r="EB31" s="364"/>
      <c r="EC31" s="364"/>
      <c r="ED31" s="364"/>
      <c r="EE31" s="364"/>
      <c r="EF31" s="364"/>
      <c r="EG31" s="364"/>
      <c r="EH31" s="364"/>
      <c r="EI31" s="364"/>
      <c r="EJ31" s="364"/>
      <c r="EK31" s="364"/>
      <c r="EL31" s="364"/>
      <c r="EM31" s="364"/>
      <c r="EN31" s="364"/>
      <c r="EO31" s="364"/>
      <c r="EP31" s="364"/>
      <c r="EQ31" s="364"/>
      <c r="ER31" s="364"/>
      <c r="ES31" s="364"/>
      <c r="ET31" s="364"/>
      <c r="EU31" s="364"/>
      <c r="EV31" s="364"/>
      <c r="EW31" s="364"/>
      <c r="EX31" s="364"/>
      <c r="EY31" s="364"/>
      <c r="EZ31" s="364"/>
      <c r="FA31" s="364"/>
      <c r="FB31" s="364"/>
      <c r="FC31" s="364"/>
      <c r="FD31" s="364"/>
      <c r="FE31" s="364"/>
      <c r="FF31" s="364"/>
      <c r="FG31" s="364"/>
      <c r="FH31" s="364"/>
      <c r="FI31" s="364"/>
      <c r="FJ31" s="364"/>
      <c r="FK31" s="364"/>
      <c r="FL31" s="364"/>
      <c r="FM31" s="364"/>
      <c r="FN31" s="364"/>
      <c r="FO31" s="364"/>
      <c r="FP31" s="364"/>
      <c r="FQ31" s="364"/>
      <c r="FR31" s="364"/>
      <c r="FS31" s="364"/>
      <c r="FT31" s="364"/>
      <c r="FU31" s="364"/>
      <c r="FV31" s="364"/>
      <c r="FW31" s="364"/>
      <c r="FX31" s="364"/>
      <c r="FY31" s="364"/>
      <c r="FZ31" s="364"/>
      <c r="GA31" s="364"/>
      <c r="GB31" s="364"/>
      <c r="GC31" s="364"/>
      <c r="GD31" s="364"/>
      <c r="GE31" s="364"/>
      <c r="GF31" s="364"/>
      <c r="GG31" s="364"/>
      <c r="GH31" s="364"/>
      <c r="GI31" s="364"/>
      <c r="GJ31" s="364"/>
      <c r="GK31" s="364"/>
      <c r="GL31" s="364"/>
      <c r="GM31" s="364"/>
      <c r="GN31" s="364"/>
      <c r="GO31" s="364"/>
      <c r="GP31" s="364"/>
      <c r="GQ31" s="364"/>
      <c r="GR31" s="364"/>
      <c r="GS31" s="364"/>
      <c r="GT31" s="364"/>
      <c r="GU31" s="364"/>
      <c r="GV31" s="364"/>
      <c r="GW31" s="364"/>
      <c r="GX31" s="364"/>
      <c r="GY31" s="364"/>
      <c r="GZ31" s="364"/>
      <c r="HA31" s="364"/>
      <c r="HB31" s="364"/>
      <c r="HC31" s="364"/>
      <c r="HD31" s="364"/>
      <c r="HE31" s="364"/>
      <c r="HF31" s="364"/>
      <c r="HG31" s="364"/>
      <c r="HH31" s="364"/>
      <c r="HI31" s="364"/>
      <c r="HJ31" s="364"/>
      <c r="HK31" s="364"/>
      <c r="HL31" s="364"/>
      <c r="HM31" s="364"/>
      <c r="HN31" s="364"/>
      <c r="HO31" s="364"/>
      <c r="HP31" s="364"/>
      <c r="HQ31" s="364"/>
      <c r="HR31" s="364"/>
      <c r="HS31" s="364"/>
      <c r="HT31" s="364"/>
      <c r="HU31" s="364"/>
      <c r="HV31" s="364"/>
      <c r="HW31" s="364"/>
      <c r="HX31" s="364"/>
      <c r="HY31" s="364"/>
      <c r="HZ31" s="364"/>
      <c r="IA31" s="364"/>
      <c r="IB31" s="364"/>
      <c r="IC31" s="364"/>
      <c r="ID31" s="364"/>
      <c r="IE31" s="364"/>
      <c r="IF31" s="364"/>
      <c r="IG31" s="364"/>
      <c r="IH31" s="364"/>
      <c r="II31" s="364"/>
      <c r="IJ31" s="364"/>
      <c r="IK31" s="364"/>
      <c r="IL31" s="364"/>
      <c r="IM31" s="364"/>
      <c r="IN31" s="364"/>
      <c r="IO31" s="364"/>
      <c r="IP31" s="364"/>
      <c r="IQ31" s="364"/>
      <c r="IR31" s="364"/>
      <c r="IS31" s="364"/>
      <c r="IT31" s="364"/>
      <c r="IU31" s="364"/>
      <c r="IV31" s="364"/>
    </row>
    <row r="32" spans="2:13" s="96" customFormat="1" ht="15.75" customHeight="1">
      <c r="B32" s="587" t="s">
        <v>642</v>
      </c>
      <c r="C32" s="364"/>
      <c r="D32" s="364"/>
      <c r="E32" s="364"/>
      <c r="F32" s="364"/>
      <c r="G32" s="364"/>
      <c r="H32" s="364"/>
      <c r="I32" s="364"/>
      <c r="J32" s="364"/>
      <c r="K32" s="364"/>
      <c r="L32" s="364"/>
      <c r="M32" s="364"/>
    </row>
    <row r="33" spans="2:256" s="96" customFormat="1" ht="15" customHeight="1">
      <c r="B33" s="587" t="s">
        <v>643</v>
      </c>
      <c r="C33" s="364"/>
      <c r="D33" s="364"/>
      <c r="E33" s="364"/>
      <c r="F33" s="364"/>
      <c r="G33" s="364"/>
      <c r="H33" s="364"/>
      <c r="I33" s="364"/>
      <c r="J33" s="364"/>
      <c r="K33" s="364"/>
      <c r="L33" s="364"/>
      <c r="M33" s="364"/>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c r="IU33" s="48"/>
      <c r="IV33" s="48"/>
    </row>
    <row r="34" spans="2:256" s="543" customFormat="1" ht="15" customHeight="1">
      <c r="B34" s="587"/>
      <c r="C34" s="586"/>
      <c r="D34" s="586"/>
      <c r="E34" s="586"/>
      <c r="F34" s="586"/>
      <c r="G34" s="586"/>
      <c r="H34" s="586"/>
      <c r="I34" s="586"/>
      <c r="J34" s="586"/>
      <c r="K34" s="586"/>
      <c r="L34" s="586"/>
      <c r="M34" s="586"/>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c r="IU34" s="48"/>
      <c r="IV34" s="48"/>
    </row>
    <row r="35" spans="2:256" s="543" customFormat="1" ht="15" customHeight="1">
      <c r="B35" s="587" t="s">
        <v>644</v>
      </c>
      <c r="C35" s="586"/>
      <c r="D35" s="586"/>
      <c r="E35" s="586"/>
      <c r="F35" s="586"/>
      <c r="G35" s="586"/>
      <c r="H35" s="586"/>
      <c r="I35" s="586"/>
      <c r="J35" s="586"/>
      <c r="K35" s="586"/>
      <c r="L35" s="586"/>
      <c r="M35" s="586"/>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c r="IU35" s="48"/>
      <c r="IV35" s="48"/>
    </row>
    <row r="36" spans="2:256" s="543" customFormat="1" ht="15" customHeight="1">
      <c r="B36" s="587" t="s">
        <v>645</v>
      </c>
      <c r="C36" s="586"/>
      <c r="D36" s="586"/>
      <c r="E36" s="586"/>
      <c r="F36" s="586"/>
      <c r="G36" s="586"/>
      <c r="H36" s="586"/>
      <c r="I36" s="586"/>
      <c r="J36" s="586"/>
      <c r="K36" s="586"/>
      <c r="L36" s="586"/>
      <c r="M36" s="586"/>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row>
    <row r="37" spans="2:256" s="543" customFormat="1" ht="15" customHeight="1">
      <c r="B37" s="587"/>
      <c r="C37" s="588" t="s">
        <v>646</v>
      </c>
      <c r="D37" s="586"/>
      <c r="E37" s="586"/>
      <c r="F37" s="586"/>
      <c r="G37" s="586"/>
      <c r="H37" s="588" t="s">
        <v>647</v>
      </c>
      <c r="I37" s="586"/>
      <c r="J37" s="586"/>
      <c r="K37" s="586"/>
      <c r="L37" s="586"/>
      <c r="M37" s="586"/>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row>
    <row r="38" spans="2:256" s="96" customFormat="1" ht="15.75" customHeight="1">
      <c r="B38" s="28"/>
      <c r="C38" s="3" t="s">
        <v>19</v>
      </c>
      <c r="H38" s="3" t="s">
        <v>19</v>
      </c>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c r="IU38" s="48"/>
      <c r="IV38" s="48"/>
    </row>
    <row r="39" spans="2:8" s="96" customFormat="1" ht="15.75" customHeight="1">
      <c r="B39" s="28"/>
      <c r="C39" s="3" t="s">
        <v>156</v>
      </c>
      <c r="H39" s="3" t="s">
        <v>649</v>
      </c>
    </row>
    <row r="40" spans="2:8" s="96" customFormat="1" ht="15.75" customHeight="1">
      <c r="B40" s="28"/>
      <c r="C40" s="3" t="s">
        <v>157</v>
      </c>
      <c r="H40" s="3" t="s">
        <v>648</v>
      </c>
    </row>
    <row r="41" s="96" customFormat="1" ht="15.75" customHeight="1">
      <c r="B41" s="28"/>
    </row>
    <row r="42" spans="2:256" s="96" customFormat="1" ht="15.75" customHeight="1">
      <c r="B42" s="98" t="s">
        <v>158</v>
      </c>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98"/>
      <c r="DW42" s="98"/>
      <c r="DX42" s="98"/>
      <c r="DY42" s="98"/>
      <c r="DZ42" s="98"/>
      <c r="EA42" s="98"/>
      <c r="EB42" s="98"/>
      <c r="EC42" s="98"/>
      <c r="ED42" s="98"/>
      <c r="EE42" s="98"/>
      <c r="EF42" s="98"/>
      <c r="EG42" s="98"/>
      <c r="EH42" s="98"/>
      <c r="EI42" s="98"/>
      <c r="EJ42" s="98"/>
      <c r="EK42" s="98"/>
      <c r="EL42" s="98"/>
      <c r="EM42" s="98"/>
      <c r="EN42" s="98"/>
      <c r="EO42" s="98"/>
      <c r="EP42" s="98"/>
      <c r="EQ42" s="98"/>
      <c r="ER42" s="98"/>
      <c r="ES42" s="98"/>
      <c r="ET42" s="98"/>
      <c r="EU42" s="98"/>
      <c r="EV42" s="98"/>
      <c r="EW42" s="98"/>
      <c r="EX42" s="98"/>
      <c r="EY42" s="98"/>
      <c r="EZ42" s="98"/>
      <c r="FA42" s="98"/>
      <c r="FB42" s="98"/>
      <c r="FC42" s="98"/>
      <c r="FD42" s="98"/>
      <c r="FE42" s="98"/>
      <c r="FF42" s="98"/>
      <c r="FG42" s="98"/>
      <c r="FH42" s="98"/>
      <c r="FI42" s="98"/>
      <c r="FJ42" s="98"/>
      <c r="FK42" s="98"/>
      <c r="FL42" s="98"/>
      <c r="FM42" s="98"/>
      <c r="FN42" s="98"/>
      <c r="FO42" s="98"/>
      <c r="FP42" s="98"/>
      <c r="FQ42" s="98"/>
      <c r="FR42" s="98"/>
      <c r="FS42" s="98"/>
      <c r="FT42" s="98"/>
      <c r="FU42" s="98"/>
      <c r="FV42" s="98"/>
      <c r="FW42" s="98"/>
      <c r="FX42" s="98"/>
      <c r="FY42" s="98"/>
      <c r="FZ42" s="98"/>
      <c r="GA42" s="98"/>
      <c r="GB42" s="98"/>
      <c r="GC42" s="98"/>
      <c r="GD42" s="98"/>
      <c r="GE42" s="98"/>
      <c r="GF42" s="98"/>
      <c r="GG42" s="98"/>
      <c r="GH42" s="98"/>
      <c r="GI42" s="98"/>
      <c r="GJ42" s="98"/>
      <c r="GK42" s="98"/>
      <c r="GL42" s="98"/>
      <c r="GM42" s="98"/>
      <c r="GN42" s="98"/>
      <c r="GO42" s="98"/>
      <c r="GP42" s="98"/>
      <c r="GQ42" s="98"/>
      <c r="GR42" s="98"/>
      <c r="GS42" s="98"/>
      <c r="GT42" s="98"/>
      <c r="GU42" s="98"/>
      <c r="GV42" s="98"/>
      <c r="GW42" s="98"/>
      <c r="GX42" s="98"/>
      <c r="GY42" s="98"/>
      <c r="GZ42" s="98"/>
      <c r="HA42" s="98"/>
      <c r="HB42" s="98"/>
      <c r="HC42" s="98"/>
      <c r="HD42" s="98"/>
      <c r="HE42" s="98"/>
      <c r="HF42" s="98"/>
      <c r="HG42" s="98"/>
      <c r="HH42" s="98"/>
      <c r="HI42" s="98"/>
      <c r="HJ42" s="98"/>
      <c r="HK42" s="98"/>
      <c r="HL42" s="98"/>
      <c r="HM42" s="98"/>
      <c r="HN42" s="98"/>
      <c r="HO42" s="98"/>
      <c r="HP42" s="98"/>
      <c r="HQ42" s="98"/>
      <c r="HR42" s="98"/>
      <c r="HS42" s="98"/>
      <c r="HT42" s="98"/>
      <c r="HU42" s="98"/>
      <c r="HV42" s="98"/>
      <c r="HW42" s="98"/>
      <c r="HX42" s="98"/>
      <c r="HY42" s="98"/>
      <c r="HZ42" s="98"/>
      <c r="IA42" s="98"/>
      <c r="IB42" s="98"/>
      <c r="IC42" s="98"/>
      <c r="ID42" s="98"/>
      <c r="IE42" s="98"/>
      <c r="IF42" s="98"/>
      <c r="IG42" s="98"/>
      <c r="IH42" s="98"/>
      <c r="II42" s="98"/>
      <c r="IJ42" s="98"/>
      <c r="IK42" s="98"/>
      <c r="IL42" s="98"/>
      <c r="IM42" s="98"/>
      <c r="IN42" s="98"/>
      <c r="IO42" s="98"/>
      <c r="IP42" s="98"/>
      <c r="IQ42" s="98"/>
      <c r="IR42" s="98"/>
      <c r="IS42" s="98"/>
      <c r="IT42" s="98"/>
      <c r="IU42" s="98"/>
      <c r="IV42" s="98"/>
    </row>
    <row r="43" spans="2:3" s="96" customFormat="1" ht="15.75" customHeight="1">
      <c r="B43" s="28"/>
      <c r="C43" s="23" t="s">
        <v>637</v>
      </c>
    </row>
    <row r="44" spans="2:3" s="96" customFormat="1" ht="15.75" customHeight="1">
      <c r="B44" s="28"/>
      <c r="C44" s="25" t="s">
        <v>29</v>
      </c>
    </row>
    <row r="45" s="96" customFormat="1" ht="15.75" customHeight="1">
      <c r="B45" s="28"/>
    </row>
  </sheetData>
  <sheetProtection password="CD68" sheet="1"/>
  <mergeCells count="15">
    <mergeCell ref="C14:M14"/>
    <mergeCell ref="C30:M30"/>
    <mergeCell ref="C16:M16"/>
    <mergeCell ref="C18:M18"/>
    <mergeCell ref="C20:M20"/>
    <mergeCell ref="C22:M22"/>
    <mergeCell ref="C24:M24"/>
    <mergeCell ref="C26:M26"/>
    <mergeCell ref="C28:M28"/>
    <mergeCell ref="B2:M2"/>
    <mergeCell ref="B3:M3"/>
    <mergeCell ref="B5:M5"/>
    <mergeCell ref="C7:M7"/>
    <mergeCell ref="C9:M9"/>
    <mergeCell ref="C12:M12"/>
  </mergeCells>
  <printOptions horizontalCentered="1"/>
  <pageMargins left="0.5" right="0.7" top="0.5" bottom="0.5" header="0.5" footer="0.5"/>
  <pageSetup horizontalDpi="600" verticalDpi="600" orientation="portrait" scale="74" r:id="rId2"/>
  <headerFooter>
    <oddFooter>&amp;C&amp;9Page: &amp;P of  &amp;N&amp;R&amp;9(Rev. Mar/2010)</oddFooter>
  </headerFooter>
  <rowBreaks count="1" manualBreakCount="1">
    <brk id="46" max="10" man="1"/>
  </rowBreaks>
  <colBreaks count="1" manualBreakCount="1">
    <brk id="14" max="37" man="1"/>
  </colBreaks>
  <drawing r:id="rId1"/>
</worksheet>
</file>

<file path=xl/worksheets/sheet3.xml><?xml version="1.0" encoding="utf-8"?>
<worksheet xmlns="http://schemas.openxmlformats.org/spreadsheetml/2006/main" xmlns:r="http://schemas.openxmlformats.org/officeDocument/2006/relationships">
  <sheetPr>
    <tabColor theme="6" tint="0.39998000860214233"/>
  </sheetPr>
  <dimension ref="B1:G53"/>
  <sheetViews>
    <sheetView showGridLines="0" zoomScaleSheetLayoutView="100" zoomScalePageLayoutView="0" workbookViewId="0" topLeftCell="A1">
      <selection activeCell="C10" sqref="C10"/>
    </sheetView>
  </sheetViews>
  <sheetFormatPr defaultColWidth="9.00390625" defaultRowHeight="15.75"/>
  <cols>
    <col min="1" max="1" width="4.50390625" style="26" customWidth="1"/>
    <col min="2" max="2" width="20.25390625" style="26" customWidth="1"/>
    <col min="3" max="3" width="18.625" style="26" customWidth="1"/>
    <col min="4" max="4" width="7.875" style="26" customWidth="1"/>
    <col min="5" max="7" width="13.125" style="26" customWidth="1"/>
    <col min="8" max="8" width="2.625" style="26" customWidth="1"/>
    <col min="9" max="16384" width="9.00390625" style="26" customWidth="1"/>
  </cols>
  <sheetData>
    <row r="1" spans="3:5" s="32" customFormat="1" ht="15.75" customHeight="1">
      <c r="C1" s="616"/>
      <c r="D1" s="616"/>
      <c r="E1" s="616"/>
    </row>
    <row r="2" spans="2:7" s="29" customFormat="1" ht="15.75" customHeight="1">
      <c r="B2" s="620" t="str">
        <f>IF((Cover!$E$15=" "),LookUpData!$A$32,(LookUpData!$A$32&amp;"  "&amp;Cover!$E$15))</f>
        <v>Annual Report of:  </v>
      </c>
      <c r="C2" s="620"/>
      <c r="D2" s="620"/>
      <c r="E2" s="617" t="str">
        <f>IF((Cover!$G$26="Select a Year"),LookUpData!$A$33,(LookUpData!$A$34&amp;" "&amp;Cover!$G$26))</f>
        <v>For the period ending:</v>
      </c>
      <c r="F2" s="617" t="str">
        <f>IF((Cover!I$15=" "),LookUpData!E32,(LookUpData!E32&amp;"  "&amp;Cover!I$15))</f>
        <v>  </v>
      </c>
      <c r="G2" s="617" t="str">
        <f>IF((Cover!J$15=" "),LookUpData!F32,(LookUpData!F32&amp;"  "&amp;Cover!J$15))</f>
        <v>  </v>
      </c>
    </row>
    <row r="3" s="29" customFormat="1" ht="15.75" customHeight="1"/>
    <row r="4" s="29" customFormat="1" ht="15.75" customHeight="1"/>
    <row r="5" s="29" customFormat="1" ht="15.75" customHeight="1"/>
    <row r="6" spans="2:7" ht="25.5">
      <c r="B6" s="619" t="s">
        <v>161</v>
      </c>
      <c r="C6" s="619"/>
      <c r="D6" s="619"/>
      <c r="E6" s="619"/>
      <c r="F6" s="619"/>
      <c r="G6" s="619"/>
    </row>
    <row r="7" s="30" customFormat="1" ht="16.5"/>
    <row r="8" s="30" customFormat="1" ht="16.5"/>
    <row r="9" s="30" customFormat="1" ht="16.5"/>
    <row r="10" spans="2:4" s="30" customFormat="1" ht="16.5">
      <c r="B10" s="31" t="s">
        <v>164</v>
      </c>
      <c r="C10" s="358"/>
      <c r="D10" s="30" t="s">
        <v>162</v>
      </c>
    </row>
    <row r="11" spans="2:6" s="30" customFormat="1" ht="16.5">
      <c r="B11" s="31" t="s">
        <v>165</v>
      </c>
      <c r="C11" s="618"/>
      <c r="D11" s="618"/>
      <c r="E11" s="618"/>
      <c r="F11" s="30" t="s">
        <v>162</v>
      </c>
    </row>
    <row r="12" s="30" customFormat="1" ht="16.5"/>
    <row r="13" s="30" customFormat="1" ht="16.5"/>
    <row r="14" s="30" customFormat="1" ht="16.5"/>
    <row r="15" s="30" customFormat="1" ht="16.5"/>
    <row r="16" spans="2:7" s="30" customFormat="1" ht="16.5">
      <c r="B16" s="30" t="s">
        <v>163</v>
      </c>
      <c r="C16" s="618"/>
      <c r="D16" s="618"/>
      <c r="E16" s="618"/>
      <c r="F16" s="618"/>
      <c r="G16" s="30" t="s">
        <v>293</v>
      </c>
    </row>
    <row r="17" spans="3:6" s="30" customFormat="1" ht="12" customHeight="1">
      <c r="C17" s="615" t="s">
        <v>294</v>
      </c>
      <c r="D17" s="615"/>
      <c r="E17" s="615"/>
      <c r="F17" s="615"/>
    </row>
    <row r="18" spans="2:7" s="30" customFormat="1" ht="16.5">
      <c r="B18" s="618"/>
      <c r="C18" s="618"/>
      <c r="D18" s="618"/>
      <c r="E18" s="618"/>
      <c r="F18" s="618"/>
      <c r="G18" s="30" t="s">
        <v>166</v>
      </c>
    </row>
    <row r="19" spans="2:6" s="30" customFormat="1" ht="12.75" customHeight="1">
      <c r="B19" s="613" t="s">
        <v>294</v>
      </c>
      <c r="C19" s="613"/>
      <c r="D19" s="613"/>
      <c r="E19" s="613"/>
      <c r="F19" s="613"/>
    </row>
    <row r="20" s="30" customFormat="1" ht="16.5">
      <c r="B20" s="30" t="str">
        <f>IF((Cover!E$15=" "),", on our oath servally say that the foregoing",(Cover!E$15&amp;""&amp;LookUpData!A$35))</f>
        <v>, on our oath servally say that the</v>
      </c>
    </row>
    <row r="21" s="30" customFormat="1" ht="16.5">
      <c r="B21" s="102" t="s">
        <v>368</v>
      </c>
    </row>
    <row r="22" s="30" customFormat="1" ht="16.5">
      <c r="B22" s="102" t="s">
        <v>369</v>
      </c>
    </row>
    <row r="23" s="30" customFormat="1" ht="16.5">
      <c r="B23" s="102" t="s">
        <v>167</v>
      </c>
    </row>
    <row r="24" s="30" customFormat="1" ht="16.5">
      <c r="B24" s="102" t="s">
        <v>168</v>
      </c>
    </row>
    <row r="25" s="30" customFormat="1" ht="16.5">
      <c r="B25" s="102" t="s">
        <v>169</v>
      </c>
    </row>
    <row r="26" s="30" customFormat="1" ht="16.5">
      <c r="B26" s="102" t="s">
        <v>170</v>
      </c>
    </row>
    <row r="27" s="30" customFormat="1" ht="16.5">
      <c r="B27" s="102" t="s">
        <v>171</v>
      </c>
    </row>
    <row r="28" s="30" customFormat="1" ht="16.5">
      <c r="B28" s="102" t="s">
        <v>172</v>
      </c>
    </row>
    <row r="29" s="30" customFormat="1" ht="16.5"/>
    <row r="30" s="30" customFormat="1" ht="16.5"/>
    <row r="31" s="30" customFormat="1" ht="16.5"/>
    <row r="32" spans="3:7" s="30" customFormat="1" ht="16.5">
      <c r="C32" s="103"/>
      <c r="D32" s="103"/>
      <c r="E32" s="103"/>
      <c r="F32" s="103"/>
      <c r="G32" s="103"/>
    </row>
    <row r="33" spans="3:7" s="30" customFormat="1" ht="16.5">
      <c r="C33" s="614"/>
      <c r="D33" s="614"/>
      <c r="E33" s="614"/>
      <c r="F33" s="614"/>
      <c r="G33" s="614"/>
    </row>
    <row r="34" spans="3:7" s="30" customFormat="1" ht="12.75" customHeight="1">
      <c r="C34" s="615" t="s">
        <v>370</v>
      </c>
      <c r="D34" s="615"/>
      <c r="E34" s="615"/>
      <c r="F34" s="615"/>
      <c r="G34" s="615"/>
    </row>
    <row r="35" spans="3:7" s="30" customFormat="1" ht="16.5">
      <c r="C35" s="103"/>
      <c r="D35" s="103"/>
      <c r="E35" s="103"/>
      <c r="F35" s="103"/>
      <c r="G35" s="103"/>
    </row>
    <row r="36" spans="3:7" s="30" customFormat="1" ht="16.5">
      <c r="C36" s="103"/>
      <c r="D36" s="103"/>
      <c r="E36" s="103"/>
      <c r="F36" s="103"/>
      <c r="G36" s="103"/>
    </row>
    <row r="37" spans="3:7" s="30" customFormat="1" ht="16.5">
      <c r="C37" s="103"/>
      <c r="D37" s="103"/>
      <c r="E37" s="103"/>
      <c r="F37" s="103"/>
      <c r="G37" s="103"/>
    </row>
    <row r="38" spans="3:7" s="30" customFormat="1" ht="16.5">
      <c r="C38" s="614"/>
      <c r="D38" s="614"/>
      <c r="E38" s="614"/>
      <c r="F38" s="614"/>
      <c r="G38" s="614"/>
    </row>
    <row r="39" spans="3:7" s="30" customFormat="1" ht="12.75" customHeight="1">
      <c r="C39" s="615" t="s">
        <v>370</v>
      </c>
      <c r="D39" s="615"/>
      <c r="E39" s="615"/>
      <c r="F39" s="615"/>
      <c r="G39" s="615"/>
    </row>
    <row r="40" s="30" customFormat="1" ht="16.5"/>
    <row r="41" s="30" customFormat="1" ht="16.5"/>
    <row r="42" s="30" customFormat="1" ht="16.5">
      <c r="B42" s="30" t="s">
        <v>173</v>
      </c>
    </row>
    <row r="43" spans="2:3" s="30" customFormat="1" ht="16.5">
      <c r="B43" s="30" t="s">
        <v>179</v>
      </c>
      <c r="C43" s="318"/>
    </row>
    <row r="44" s="30" customFormat="1" ht="16.5">
      <c r="B44" s="34"/>
    </row>
    <row r="45" s="30" customFormat="1" ht="16.5"/>
    <row r="46" spans="2:3" s="30" customFormat="1" ht="16.5">
      <c r="B46" s="104"/>
      <c r="C46" s="104"/>
    </row>
    <row r="47" spans="2:3" s="30" customFormat="1" ht="16.5">
      <c r="B47" s="612"/>
      <c r="C47" s="612"/>
    </row>
    <row r="48" spans="2:3" s="30" customFormat="1" ht="16.5">
      <c r="B48" s="104" t="s">
        <v>174</v>
      </c>
      <c r="C48" s="104"/>
    </row>
    <row r="49" spans="2:3" s="30" customFormat="1" ht="16.5">
      <c r="B49" s="104"/>
      <c r="C49" s="104"/>
    </row>
    <row r="50" spans="2:3" s="30" customFormat="1" ht="16.5">
      <c r="B50" s="104"/>
      <c r="C50" s="104"/>
    </row>
    <row r="51" spans="2:3" s="30" customFormat="1" ht="16.5">
      <c r="B51" s="611"/>
      <c r="C51" s="612"/>
    </row>
    <row r="52" spans="2:3" s="30" customFormat="1" ht="16.5">
      <c r="B52" s="104" t="s">
        <v>175</v>
      </c>
      <c r="C52" s="104"/>
    </row>
    <row r="53" spans="2:3" s="30" customFormat="1" ht="16.5">
      <c r="B53" s="104"/>
      <c r="C53" s="104"/>
    </row>
    <row r="54" s="30" customFormat="1" ht="16.5"/>
    <row r="55" s="30" customFormat="1" ht="16.5"/>
    <row r="56" s="30" customFormat="1" ht="16.5"/>
    <row r="57" s="30" customFormat="1" ht="16.5"/>
    <row r="58" s="30" customFormat="1" ht="16.5"/>
    <row r="59" s="30" customFormat="1" ht="16.5"/>
    <row r="60" s="30" customFormat="1" ht="16.5"/>
    <row r="61" s="30" customFormat="1" ht="16.5"/>
    <row r="62" s="30" customFormat="1" ht="16.5"/>
    <row r="63" s="30" customFormat="1" ht="16.5"/>
    <row r="64" s="30" customFormat="1" ht="16.5"/>
    <row r="65" s="30" customFormat="1" ht="16.5"/>
    <row r="66" s="30" customFormat="1" ht="16.5"/>
    <row r="67" s="30" customFormat="1" ht="16.5"/>
    <row r="68" s="30" customFormat="1" ht="16.5"/>
    <row r="69" s="30" customFormat="1" ht="16.5"/>
    <row r="70" s="30" customFormat="1" ht="16.5"/>
    <row r="71" s="30" customFormat="1" ht="16.5"/>
    <row r="72" s="30" customFormat="1" ht="16.5"/>
    <row r="73" s="30" customFormat="1" ht="16.5"/>
    <row r="74" s="30" customFormat="1" ht="16.5"/>
    <row r="75" s="30" customFormat="1" ht="16.5"/>
    <row r="76" s="30" customFormat="1" ht="16.5"/>
    <row r="77" s="30" customFormat="1" ht="16.5"/>
    <row r="78" s="30" customFormat="1" ht="16.5"/>
    <row r="79" s="30" customFormat="1" ht="16.5"/>
    <row r="80" s="30" customFormat="1" ht="16.5"/>
    <row r="81" s="30" customFormat="1" ht="16.5"/>
    <row r="82" s="30" customFormat="1" ht="16.5"/>
    <row r="83" s="30" customFormat="1" ht="16.5"/>
    <row r="84" s="30" customFormat="1" ht="16.5"/>
    <row r="85" s="30" customFormat="1" ht="16.5"/>
    <row r="86" s="30" customFormat="1" ht="16.5"/>
    <row r="87" s="30" customFormat="1" ht="16.5"/>
    <row r="88" s="30" customFormat="1" ht="16.5"/>
    <row r="89" s="30" customFormat="1" ht="16.5"/>
    <row r="90" s="30" customFormat="1" ht="16.5"/>
    <row r="91" s="30" customFormat="1" ht="16.5"/>
    <row r="92" s="30" customFormat="1" ht="16.5"/>
    <row r="93" s="30" customFormat="1" ht="16.5"/>
    <row r="94" s="30" customFormat="1" ht="16.5"/>
    <row r="95" s="30" customFormat="1" ht="16.5"/>
    <row r="96" s="30" customFormat="1" ht="16.5"/>
    <row r="97" s="30" customFormat="1" ht="16.5"/>
    <row r="98" s="30" customFormat="1" ht="16.5"/>
    <row r="99" s="30" customFormat="1" ht="16.5"/>
    <row r="100" s="30" customFormat="1" ht="16.5"/>
    <row r="101" s="30" customFormat="1" ht="16.5"/>
    <row r="102" s="30" customFormat="1" ht="16.5"/>
    <row r="103" s="30" customFormat="1" ht="16.5"/>
    <row r="104" s="30" customFormat="1" ht="16.5"/>
    <row r="105" s="30" customFormat="1" ht="16.5"/>
    <row r="106" s="30" customFormat="1" ht="16.5"/>
    <row r="107" s="30" customFormat="1" ht="16.5"/>
    <row r="108" s="30" customFormat="1" ht="16.5"/>
    <row r="109" s="30" customFormat="1" ht="16.5"/>
    <row r="110" s="30" customFormat="1" ht="16.5"/>
    <row r="111" s="30" customFormat="1" ht="16.5"/>
    <row r="112" s="30" customFormat="1" ht="16.5"/>
    <row r="113" s="30" customFormat="1" ht="16.5"/>
    <row r="114" s="30" customFormat="1" ht="16.5"/>
    <row r="115" s="30" customFormat="1" ht="16.5"/>
    <row r="116" s="30" customFormat="1" ht="16.5"/>
    <row r="117" s="30" customFormat="1" ht="16.5"/>
    <row r="118" s="30" customFormat="1" ht="16.5"/>
    <row r="119" s="30" customFormat="1" ht="16.5"/>
    <row r="120" s="30" customFormat="1" ht="16.5"/>
    <row r="121" s="30" customFormat="1" ht="16.5"/>
    <row r="122" s="30" customFormat="1" ht="16.5"/>
    <row r="123" s="30" customFormat="1" ht="16.5"/>
    <row r="124" s="30" customFormat="1" ht="16.5"/>
    <row r="125" s="30" customFormat="1" ht="16.5"/>
    <row r="126" s="30" customFormat="1" ht="16.5"/>
    <row r="127" s="30" customFormat="1" ht="16.5"/>
    <row r="128" s="30" customFormat="1" ht="16.5"/>
    <row r="129" s="30" customFormat="1" ht="16.5"/>
    <row r="130" s="30" customFormat="1" ht="16.5"/>
    <row r="131" s="30" customFormat="1" ht="16.5"/>
    <row r="132" s="30" customFormat="1" ht="16.5"/>
    <row r="133" s="30" customFormat="1" ht="16.5"/>
    <row r="134" s="30" customFormat="1" ht="16.5"/>
    <row r="135" s="30" customFormat="1" ht="16.5"/>
    <row r="136" s="30" customFormat="1" ht="16.5"/>
    <row r="137" s="30" customFormat="1" ht="16.5"/>
    <row r="138" s="30" customFormat="1" ht="16.5"/>
    <row r="139" s="30" customFormat="1" ht="16.5"/>
    <row r="140" s="30" customFormat="1" ht="16.5"/>
    <row r="141" s="30" customFormat="1" ht="16.5"/>
    <row r="142" s="30" customFormat="1" ht="16.5"/>
    <row r="143" s="30" customFormat="1" ht="16.5"/>
    <row r="144" s="30" customFormat="1" ht="16.5"/>
    <row r="145" s="30" customFormat="1" ht="16.5"/>
    <row r="146" s="30" customFormat="1" ht="16.5"/>
    <row r="147" s="30" customFormat="1" ht="16.5"/>
    <row r="148" s="30" customFormat="1" ht="16.5"/>
    <row r="149" s="30" customFormat="1" ht="16.5"/>
    <row r="150" s="30" customFormat="1" ht="16.5"/>
    <row r="151" s="30" customFormat="1" ht="16.5"/>
    <row r="152" s="30" customFormat="1" ht="16.5"/>
    <row r="153" s="30" customFormat="1" ht="16.5"/>
    <row r="154" s="30" customFormat="1" ht="16.5"/>
    <row r="155" s="30" customFormat="1" ht="16.5"/>
    <row r="156" s="30" customFormat="1" ht="16.5"/>
    <row r="157" s="30" customFormat="1" ht="16.5"/>
    <row r="158" s="30" customFormat="1" ht="16.5"/>
    <row r="159" s="30" customFormat="1" ht="16.5"/>
    <row r="160" s="30" customFormat="1" ht="16.5"/>
    <row r="161" s="30" customFormat="1" ht="16.5"/>
    <row r="162" s="30" customFormat="1" ht="16.5"/>
    <row r="163" s="30" customFormat="1" ht="16.5"/>
    <row r="164" s="30" customFormat="1" ht="16.5"/>
    <row r="165" s="30" customFormat="1" ht="16.5"/>
    <row r="166" s="30" customFormat="1" ht="16.5"/>
    <row r="167" s="30" customFormat="1" ht="16.5"/>
    <row r="168" s="30" customFormat="1" ht="16.5"/>
    <row r="169" s="30" customFormat="1" ht="16.5"/>
    <row r="170" s="30" customFormat="1" ht="16.5"/>
    <row r="171" s="30" customFormat="1" ht="16.5"/>
    <row r="172" s="30" customFormat="1" ht="16.5"/>
    <row r="173" s="30" customFormat="1" ht="16.5"/>
    <row r="174" s="30" customFormat="1" ht="16.5"/>
    <row r="175" s="30" customFormat="1" ht="16.5"/>
    <row r="176" s="30" customFormat="1" ht="16.5"/>
    <row r="177" s="30" customFormat="1" ht="16.5"/>
    <row r="178" s="30" customFormat="1" ht="16.5"/>
  </sheetData>
  <sheetProtection password="CD68" sheet="1" selectLockedCells="1"/>
  <mergeCells count="15">
    <mergeCell ref="C1:E1"/>
    <mergeCell ref="E2:G2"/>
    <mergeCell ref="C16:F16"/>
    <mergeCell ref="B6:G6"/>
    <mergeCell ref="B18:F18"/>
    <mergeCell ref="B2:D2"/>
    <mergeCell ref="C17:F17"/>
    <mergeCell ref="C11:E11"/>
    <mergeCell ref="B51:C51"/>
    <mergeCell ref="B47:C47"/>
    <mergeCell ref="B19:F19"/>
    <mergeCell ref="C33:G33"/>
    <mergeCell ref="C34:G34"/>
    <mergeCell ref="C38:G38"/>
    <mergeCell ref="C39:G39"/>
  </mergeCells>
  <printOptions horizontalCentered="1"/>
  <pageMargins left="0.5" right="0.7" top="0.5" bottom="0.5" header="0.5" footer="0.5"/>
  <pageSetup horizontalDpi="600" verticalDpi="600" orientation="portrait" scale="80" r:id="rId1"/>
  <headerFooter>
    <oddFooter>&amp;C&amp;9Page: &amp;P of  &amp;N&amp;R&amp;9(Rev. Mar/2010)</oddFooter>
  </headerFooter>
</worksheet>
</file>

<file path=xl/worksheets/sheet4.xml><?xml version="1.0" encoding="utf-8"?>
<worksheet xmlns="http://schemas.openxmlformats.org/spreadsheetml/2006/main" xmlns:r="http://schemas.openxmlformats.org/officeDocument/2006/relationships">
  <sheetPr>
    <tabColor theme="6" tint="0.39998000860214233"/>
  </sheetPr>
  <dimension ref="B1:M55"/>
  <sheetViews>
    <sheetView showGridLines="0" zoomScaleSheetLayoutView="100" zoomScalePageLayoutView="0" workbookViewId="0" topLeftCell="A1">
      <selection activeCell="G8" sqref="G8:J8"/>
    </sheetView>
  </sheetViews>
  <sheetFormatPr defaultColWidth="9.00390625" defaultRowHeight="15.75" customHeight="1"/>
  <cols>
    <col min="1" max="1" width="2.625" style="35" customWidth="1"/>
    <col min="2" max="2" width="3.625" style="36" customWidth="1"/>
    <col min="3" max="3" width="9.625" style="35" customWidth="1"/>
    <col min="4" max="4" width="4.625" style="35" customWidth="1"/>
    <col min="5" max="7" width="8.625" style="35" customWidth="1"/>
    <col min="8" max="8" width="8.50390625" style="35" customWidth="1"/>
    <col min="9" max="9" width="9.375" style="35" customWidth="1"/>
    <col min="10" max="10" width="8.875" style="35" customWidth="1"/>
    <col min="11" max="11" width="12.25390625" style="35" customWidth="1"/>
    <col min="12" max="12" width="12.625" style="35" customWidth="1"/>
    <col min="13" max="13" width="15.125" style="35" customWidth="1"/>
    <col min="14" max="14" width="2.625" style="35" customWidth="1"/>
    <col min="15" max="18" width="9.00390625" style="35" customWidth="1"/>
    <col min="19" max="16384" width="9.00390625" style="35" customWidth="1"/>
  </cols>
  <sheetData>
    <row r="1" spans="4:12" ht="15.75" customHeight="1">
      <c r="D1" s="628" t="s">
        <v>180</v>
      </c>
      <c r="E1" s="628"/>
      <c r="F1" s="628"/>
      <c r="G1" s="628"/>
      <c r="H1" s="628"/>
      <c r="I1" s="628"/>
      <c r="J1" s="628"/>
      <c r="K1" s="628"/>
      <c r="L1" s="628"/>
    </row>
    <row r="2" ht="13.5" customHeight="1"/>
    <row r="3" spans="4:12" ht="15.75" customHeight="1">
      <c r="D3" s="629" t="s">
        <v>181</v>
      </c>
      <c r="E3" s="629"/>
      <c r="F3" s="629"/>
      <c r="G3" s="629"/>
      <c r="H3" s="629"/>
      <c r="I3" s="629"/>
      <c r="J3" s="629"/>
      <c r="K3" s="629"/>
      <c r="L3" s="629"/>
    </row>
    <row r="4" spans="4:12" ht="33" customHeight="1">
      <c r="D4" s="554"/>
      <c r="E4" s="554"/>
      <c r="F4" s="555"/>
      <c r="G4" s="631" t="str">
        <f>Cover!$F$6</f>
        <v>Select Company Size</v>
      </c>
      <c r="H4" s="631"/>
      <c r="I4" s="631"/>
      <c r="J4" s="631"/>
      <c r="K4" s="555"/>
      <c r="L4" s="554"/>
    </row>
    <row r="5" ht="10.5" customHeight="1"/>
    <row r="6" spans="2:12" ht="15.75" customHeight="1">
      <c r="B6" s="367"/>
      <c r="D6" s="630" t="s">
        <v>182</v>
      </c>
      <c r="E6" s="630"/>
      <c r="F6" s="630"/>
      <c r="G6" s="630"/>
      <c r="H6" s="630"/>
      <c r="I6" s="630"/>
      <c r="J6" s="630"/>
      <c r="K6" s="630"/>
      <c r="L6" s="630"/>
    </row>
    <row r="7" ht="12.75" customHeight="1">
      <c r="B7" s="367"/>
    </row>
    <row r="8" spans="2:12" ht="15.75" customHeight="1">
      <c r="B8" s="185" t="s">
        <v>22</v>
      </c>
      <c r="C8" s="35" t="s">
        <v>183</v>
      </c>
      <c r="D8" s="556"/>
      <c r="E8" s="556"/>
      <c r="F8" s="556"/>
      <c r="G8" s="636">
        <f>IF(Cover!G26="Select a Year","",LookUpData!A40&amp;" "&amp;Cover!G26)</f>
      </c>
      <c r="H8" s="636"/>
      <c r="I8" s="636"/>
      <c r="J8" s="636"/>
      <c r="K8" s="556"/>
      <c r="L8" s="556"/>
    </row>
    <row r="9" spans="2:12" ht="15.75" customHeight="1">
      <c r="B9" s="367"/>
      <c r="D9" s="556"/>
      <c r="E9" s="556"/>
      <c r="F9" s="556"/>
      <c r="G9" s="556"/>
      <c r="H9" s="556"/>
      <c r="I9" s="556"/>
      <c r="J9" s="556"/>
      <c r="K9" s="556"/>
      <c r="L9" s="556"/>
    </row>
    <row r="10" spans="2:12" ht="15.75" customHeight="1">
      <c r="B10" s="185" t="s">
        <v>23</v>
      </c>
      <c r="C10" s="367" t="s">
        <v>186</v>
      </c>
      <c r="D10" s="637">
        <f>IF(Cover!$E$15="","",Cover!$E$15)</f>
      </c>
      <c r="E10" s="637"/>
      <c r="F10" s="637"/>
      <c r="G10" s="637"/>
      <c r="H10" s="637"/>
      <c r="I10" s="637"/>
      <c r="J10" s="637"/>
      <c r="K10" s="637"/>
      <c r="L10" s="637"/>
    </row>
    <row r="11" ht="15.75" customHeight="1">
      <c r="B11" s="367"/>
    </row>
    <row r="12" spans="2:12" ht="15.75" customHeight="1">
      <c r="B12" s="185" t="s">
        <v>147</v>
      </c>
      <c r="C12" s="367" t="s">
        <v>25</v>
      </c>
      <c r="D12" s="622"/>
      <c r="E12" s="623"/>
      <c r="F12" s="623"/>
      <c r="G12" s="623"/>
      <c r="H12" s="623"/>
      <c r="I12" s="623"/>
      <c r="J12" s="623"/>
      <c r="K12" s="623"/>
      <c r="L12" s="623"/>
    </row>
    <row r="13" spans="2:13" ht="15.75" customHeight="1">
      <c r="B13" s="367"/>
      <c r="C13" s="367" t="s">
        <v>26</v>
      </c>
      <c r="D13" s="626"/>
      <c r="E13" s="627"/>
      <c r="F13" s="627"/>
      <c r="G13" s="627"/>
      <c r="H13" s="627"/>
      <c r="I13" s="627"/>
      <c r="J13" s="186" t="s">
        <v>27</v>
      </c>
      <c r="K13" s="319"/>
      <c r="L13" s="186" t="s">
        <v>188</v>
      </c>
      <c r="M13" s="366"/>
    </row>
    <row r="14" ht="15.75" customHeight="1">
      <c r="B14" s="367"/>
    </row>
    <row r="15" spans="2:9" ht="15.75" customHeight="1">
      <c r="B15" s="185" t="s">
        <v>148</v>
      </c>
      <c r="C15" s="368" t="s">
        <v>187</v>
      </c>
      <c r="F15" s="622"/>
      <c r="G15" s="623"/>
      <c r="H15" s="623"/>
      <c r="I15" s="623"/>
    </row>
    <row r="16" spans="2:10" ht="15.75" customHeight="1">
      <c r="B16" s="185" t="s">
        <v>149</v>
      </c>
      <c r="C16" s="35" t="s">
        <v>21</v>
      </c>
      <c r="F16" s="626"/>
      <c r="G16" s="627"/>
      <c r="H16" s="627"/>
      <c r="I16" s="627"/>
      <c r="J16" s="10"/>
    </row>
    <row r="17" spans="2:10" ht="15.75" customHeight="1">
      <c r="B17" s="367"/>
      <c r="J17" s="10"/>
    </row>
    <row r="18" spans="2:12" ht="15.75" customHeight="1">
      <c r="B18" s="185" t="s">
        <v>150</v>
      </c>
      <c r="C18" s="96" t="s">
        <v>388</v>
      </c>
      <c r="G18" s="624"/>
      <c r="H18" s="625"/>
      <c r="I18" s="625"/>
      <c r="J18" s="625"/>
      <c r="K18" s="375"/>
      <c r="L18" s="375"/>
    </row>
    <row r="19" ht="15.75" customHeight="1">
      <c r="B19" s="367"/>
    </row>
    <row r="20" spans="2:3" ht="15.75" customHeight="1">
      <c r="B20" s="185" t="s">
        <v>151</v>
      </c>
      <c r="C20" s="35" t="s">
        <v>189</v>
      </c>
    </row>
    <row r="21" spans="2:10" ht="15.75" customHeight="1">
      <c r="B21" s="367"/>
      <c r="C21" s="35" t="s">
        <v>24</v>
      </c>
      <c r="D21" s="622"/>
      <c r="E21" s="623"/>
      <c r="F21" s="623"/>
      <c r="G21" s="623"/>
      <c r="H21" s="623"/>
      <c r="I21" s="623"/>
      <c r="J21" s="623"/>
    </row>
    <row r="22" spans="2:10" ht="15.75" customHeight="1">
      <c r="B22" s="367"/>
      <c r="C22" s="35" t="s">
        <v>187</v>
      </c>
      <c r="F22" s="626"/>
      <c r="G22" s="627"/>
      <c r="H22" s="627"/>
      <c r="I22" s="627"/>
      <c r="J22" s="627"/>
    </row>
    <row r="23" spans="2:10" ht="15.75" customHeight="1">
      <c r="B23" s="367"/>
      <c r="C23" s="35" t="s">
        <v>320</v>
      </c>
      <c r="D23" s="622"/>
      <c r="E23" s="623"/>
      <c r="F23" s="623"/>
      <c r="G23" s="623"/>
      <c r="H23" s="623"/>
      <c r="I23" s="623"/>
      <c r="J23" s="623"/>
    </row>
    <row r="24" ht="15.75" customHeight="1">
      <c r="B24" s="367"/>
    </row>
    <row r="25" spans="2:3" s="544" customFormat="1" ht="15.75" customHeight="1">
      <c r="B25" s="467" t="s">
        <v>152</v>
      </c>
      <c r="C25" s="543" t="s">
        <v>595</v>
      </c>
    </row>
    <row r="26" spans="2:10" s="544" customFormat="1" ht="15.75" customHeight="1">
      <c r="B26" s="545"/>
      <c r="C26" s="544" t="s">
        <v>24</v>
      </c>
      <c r="D26" s="622"/>
      <c r="E26" s="623"/>
      <c r="F26" s="623"/>
      <c r="G26" s="623"/>
      <c r="H26" s="623"/>
      <c r="I26" s="623"/>
      <c r="J26" s="623"/>
    </row>
    <row r="27" spans="2:10" s="544" customFormat="1" ht="15.75" customHeight="1">
      <c r="B27" s="545"/>
      <c r="C27" s="544" t="s">
        <v>187</v>
      </c>
      <c r="F27" s="626"/>
      <c r="G27" s="627"/>
      <c r="H27" s="627"/>
      <c r="I27" s="627"/>
      <c r="J27" s="627"/>
    </row>
    <row r="28" spans="2:10" s="544" customFormat="1" ht="15.75" customHeight="1">
      <c r="B28" s="545"/>
      <c r="C28" s="544" t="s">
        <v>320</v>
      </c>
      <c r="D28" s="622"/>
      <c r="E28" s="623"/>
      <c r="F28" s="623"/>
      <c r="G28" s="623"/>
      <c r="H28" s="623"/>
      <c r="I28" s="623"/>
      <c r="J28" s="623"/>
    </row>
    <row r="29" s="544" customFormat="1" ht="15.75" customHeight="1">
      <c r="B29" s="545"/>
    </row>
    <row r="30" spans="2:3" s="544" customFormat="1" ht="15.75" customHeight="1">
      <c r="B30" s="467" t="s">
        <v>153</v>
      </c>
      <c r="C30" s="543" t="s">
        <v>594</v>
      </c>
    </row>
    <row r="31" spans="2:10" s="544" customFormat="1" ht="15.75" customHeight="1">
      <c r="B31" s="545"/>
      <c r="C31" s="544" t="s">
        <v>24</v>
      </c>
      <c r="D31" s="622"/>
      <c r="E31" s="623"/>
      <c r="F31" s="623"/>
      <c r="G31" s="623"/>
      <c r="H31" s="623"/>
      <c r="I31" s="623"/>
      <c r="J31" s="623"/>
    </row>
    <row r="32" spans="2:10" s="544" customFormat="1" ht="15.75" customHeight="1">
      <c r="B32" s="545"/>
      <c r="C32" s="544" t="s">
        <v>187</v>
      </c>
      <c r="F32" s="626"/>
      <c r="G32" s="627"/>
      <c r="H32" s="627"/>
      <c r="I32" s="627"/>
      <c r="J32" s="627"/>
    </row>
    <row r="33" spans="2:10" s="544" customFormat="1" ht="15.75" customHeight="1">
      <c r="B33" s="545"/>
      <c r="C33" s="544" t="s">
        <v>320</v>
      </c>
      <c r="D33" s="622"/>
      <c r="E33" s="623"/>
      <c r="F33" s="623"/>
      <c r="G33" s="623"/>
      <c r="H33" s="623"/>
      <c r="I33" s="623"/>
      <c r="J33" s="623"/>
    </row>
    <row r="34" s="544" customFormat="1" ht="15.75" customHeight="1">
      <c r="B34" s="545"/>
    </row>
    <row r="35" spans="2:3" ht="15.75" customHeight="1">
      <c r="B35" s="467" t="s">
        <v>20</v>
      </c>
      <c r="C35" s="35" t="s">
        <v>190</v>
      </c>
    </row>
    <row r="36" spans="2:13" ht="15.75" customHeight="1">
      <c r="B36" s="367"/>
      <c r="C36" s="621" t="s">
        <v>192</v>
      </c>
      <c r="D36" s="621"/>
      <c r="E36" s="622"/>
      <c r="F36" s="623"/>
      <c r="G36" s="623"/>
      <c r="H36" s="623"/>
      <c r="I36" s="623"/>
      <c r="J36" s="623"/>
      <c r="L36" s="35" t="s">
        <v>191</v>
      </c>
      <c r="M36" s="295"/>
    </row>
    <row r="37" spans="2:13" ht="15.75" customHeight="1">
      <c r="B37" s="367"/>
      <c r="C37" s="621" t="s">
        <v>193</v>
      </c>
      <c r="D37" s="621"/>
      <c r="E37" s="622"/>
      <c r="F37" s="623"/>
      <c r="G37" s="623"/>
      <c r="H37" s="623"/>
      <c r="I37" s="623"/>
      <c r="J37" s="623"/>
      <c r="L37" s="35" t="s">
        <v>191</v>
      </c>
      <c r="M37" s="295"/>
    </row>
    <row r="38" spans="2:13" ht="15.75" customHeight="1">
      <c r="B38" s="367"/>
      <c r="C38" s="621" t="s">
        <v>194</v>
      </c>
      <c r="D38" s="621"/>
      <c r="E38" s="622"/>
      <c r="F38" s="623"/>
      <c r="G38" s="623"/>
      <c r="H38" s="623"/>
      <c r="I38" s="623"/>
      <c r="J38" s="623"/>
      <c r="L38" s="35" t="s">
        <v>191</v>
      </c>
      <c r="M38" s="295"/>
    </row>
    <row r="39" spans="2:13" ht="15.75" customHeight="1">
      <c r="B39" s="367"/>
      <c r="C39" s="621" t="s">
        <v>195</v>
      </c>
      <c r="D39" s="621"/>
      <c r="E39" s="623"/>
      <c r="F39" s="623"/>
      <c r="G39" s="623"/>
      <c r="H39" s="623"/>
      <c r="I39" s="623"/>
      <c r="J39" s="623"/>
      <c r="L39" s="35" t="s">
        <v>191</v>
      </c>
      <c r="M39" s="366"/>
    </row>
    <row r="40" ht="15.75" customHeight="1">
      <c r="B40" s="367"/>
    </row>
    <row r="41" spans="2:13" ht="15.75" customHeight="1">
      <c r="B41" s="467" t="s">
        <v>198</v>
      </c>
      <c r="C41" s="96" t="s">
        <v>389</v>
      </c>
      <c r="H41" s="623"/>
      <c r="I41" s="623"/>
      <c r="J41" s="376"/>
      <c r="K41" s="376"/>
      <c r="L41" s="187"/>
      <c r="M41" s="187"/>
    </row>
    <row r="42" ht="15.75" customHeight="1">
      <c r="B42" s="367"/>
    </row>
    <row r="43" spans="2:13" ht="15.75" customHeight="1">
      <c r="B43" s="468" t="s">
        <v>592</v>
      </c>
      <c r="C43" s="632" t="s">
        <v>196</v>
      </c>
      <c r="D43" s="632"/>
      <c r="E43" s="632"/>
      <c r="F43" s="632"/>
      <c r="G43" s="632"/>
      <c r="H43" s="632"/>
      <c r="I43" s="632"/>
      <c r="J43" s="632"/>
      <c r="K43" s="632"/>
      <c r="L43" s="632"/>
      <c r="M43" s="632"/>
    </row>
    <row r="44" spans="2:12" ht="15.75" customHeight="1">
      <c r="B44" s="367"/>
      <c r="C44" s="367" t="s">
        <v>24</v>
      </c>
      <c r="D44" s="622"/>
      <c r="E44" s="623"/>
      <c r="F44" s="623"/>
      <c r="G44" s="623"/>
      <c r="H44" s="623"/>
      <c r="I44" s="623"/>
      <c r="J44" s="623"/>
      <c r="K44" s="186" t="s">
        <v>197</v>
      </c>
      <c r="L44" s="188"/>
    </row>
    <row r="45" spans="2:12" ht="15.75" customHeight="1">
      <c r="B45" s="367"/>
      <c r="C45" s="367" t="s">
        <v>24</v>
      </c>
      <c r="D45" s="622"/>
      <c r="E45" s="623"/>
      <c r="F45" s="623"/>
      <c r="G45" s="623"/>
      <c r="H45" s="623"/>
      <c r="I45" s="623"/>
      <c r="J45" s="623"/>
      <c r="K45" s="186" t="s">
        <v>197</v>
      </c>
      <c r="L45" s="188"/>
    </row>
    <row r="46" spans="2:12" ht="15.75" customHeight="1">
      <c r="B46" s="367"/>
      <c r="C46" s="367" t="s">
        <v>24</v>
      </c>
      <c r="D46" s="622"/>
      <c r="E46" s="623"/>
      <c r="F46" s="623"/>
      <c r="G46" s="623"/>
      <c r="H46" s="623"/>
      <c r="I46" s="623"/>
      <c r="J46" s="623"/>
      <c r="K46" s="186" t="s">
        <v>197</v>
      </c>
      <c r="L46" s="188"/>
    </row>
    <row r="47" spans="2:12" ht="15.75" customHeight="1">
      <c r="B47" s="367"/>
      <c r="C47" s="367" t="s">
        <v>24</v>
      </c>
      <c r="D47" s="622"/>
      <c r="E47" s="623"/>
      <c r="F47" s="623"/>
      <c r="G47" s="623"/>
      <c r="H47" s="623"/>
      <c r="I47" s="623"/>
      <c r="J47" s="623"/>
      <c r="K47" s="186" t="s">
        <v>197</v>
      </c>
      <c r="L47" s="188"/>
    </row>
    <row r="48" spans="2:12" ht="15.75" customHeight="1">
      <c r="B48" s="367"/>
      <c r="C48" s="367" t="s">
        <v>24</v>
      </c>
      <c r="D48" s="622"/>
      <c r="E48" s="623"/>
      <c r="F48" s="623"/>
      <c r="G48" s="623"/>
      <c r="H48" s="623"/>
      <c r="I48" s="623"/>
      <c r="J48" s="623"/>
      <c r="K48" s="186" t="s">
        <v>197</v>
      </c>
      <c r="L48" s="188"/>
    </row>
    <row r="49" spans="2:12" ht="15.75" customHeight="1">
      <c r="B49" s="367"/>
      <c r="C49" s="367" t="s">
        <v>24</v>
      </c>
      <c r="D49" s="622"/>
      <c r="E49" s="623"/>
      <c r="F49" s="623"/>
      <c r="G49" s="623"/>
      <c r="H49" s="623"/>
      <c r="I49" s="623"/>
      <c r="J49" s="623"/>
      <c r="K49" s="186" t="s">
        <v>197</v>
      </c>
      <c r="L49" s="188"/>
    </row>
    <row r="50" spans="2:12" ht="15.75" customHeight="1">
      <c r="B50" s="367"/>
      <c r="C50" s="367" t="s">
        <v>24</v>
      </c>
      <c r="D50" s="622"/>
      <c r="E50" s="623"/>
      <c r="F50" s="623"/>
      <c r="G50" s="623"/>
      <c r="H50" s="623"/>
      <c r="I50" s="623"/>
      <c r="J50" s="623"/>
      <c r="K50" s="186" t="s">
        <v>197</v>
      </c>
      <c r="L50" s="188"/>
    </row>
    <row r="51" ht="15.75" customHeight="1">
      <c r="B51" s="367"/>
    </row>
    <row r="52" spans="2:13" ht="48.75" customHeight="1">
      <c r="B52" s="468" t="s">
        <v>593</v>
      </c>
      <c r="C52" s="610" t="s">
        <v>407</v>
      </c>
      <c r="D52" s="632"/>
      <c r="E52" s="632"/>
      <c r="F52" s="632"/>
      <c r="G52" s="632"/>
      <c r="H52" s="632"/>
      <c r="I52" s="632"/>
      <c r="J52" s="632"/>
      <c r="K52" s="632"/>
      <c r="L52" s="632"/>
      <c r="M52" s="632"/>
    </row>
    <row r="53" spans="2:13" ht="45" customHeight="1">
      <c r="B53" s="367"/>
      <c r="C53" s="37" t="s">
        <v>199</v>
      </c>
      <c r="D53" s="633"/>
      <c r="E53" s="634"/>
      <c r="F53" s="634"/>
      <c r="G53" s="634"/>
      <c r="H53" s="634"/>
      <c r="I53" s="634"/>
      <c r="J53" s="634"/>
      <c r="K53" s="634"/>
      <c r="L53" s="634"/>
      <c r="M53" s="635"/>
    </row>
    <row r="54" spans="2:13" ht="45" customHeight="1">
      <c r="B54" s="367"/>
      <c r="C54" s="37" t="s">
        <v>200</v>
      </c>
      <c r="D54" s="633"/>
      <c r="E54" s="634"/>
      <c r="F54" s="634"/>
      <c r="G54" s="634"/>
      <c r="H54" s="634"/>
      <c r="I54" s="634"/>
      <c r="J54" s="634"/>
      <c r="K54" s="634"/>
      <c r="L54" s="634"/>
      <c r="M54" s="635"/>
    </row>
    <row r="55" spans="2:3" ht="15.75" customHeight="1">
      <c r="B55" s="367"/>
      <c r="C55" s="362"/>
    </row>
  </sheetData>
  <sheetProtection password="CD68" sheet="1"/>
  <mergeCells count="40">
    <mergeCell ref="F27:J27"/>
    <mergeCell ref="D28:J28"/>
    <mergeCell ref="D31:J31"/>
    <mergeCell ref="F32:J32"/>
    <mergeCell ref="G8:J8"/>
    <mergeCell ref="D13:I13"/>
    <mergeCell ref="D10:L10"/>
    <mergeCell ref="D12:L12"/>
    <mergeCell ref="D48:J48"/>
    <mergeCell ref="D49:J49"/>
    <mergeCell ref="D50:J50"/>
    <mergeCell ref="C52:M52"/>
    <mergeCell ref="D53:M53"/>
    <mergeCell ref="D54:M54"/>
    <mergeCell ref="C43:M43"/>
    <mergeCell ref="D44:J44"/>
    <mergeCell ref="D45:J45"/>
    <mergeCell ref="D46:J46"/>
    <mergeCell ref="D47:J47"/>
    <mergeCell ref="H41:I41"/>
    <mergeCell ref="C36:D36"/>
    <mergeCell ref="F15:I15"/>
    <mergeCell ref="F16:I16"/>
    <mergeCell ref="D21:J21"/>
    <mergeCell ref="F22:J22"/>
    <mergeCell ref="D1:L1"/>
    <mergeCell ref="D3:L3"/>
    <mergeCell ref="D6:L6"/>
    <mergeCell ref="G4:J4"/>
    <mergeCell ref="D26:J26"/>
    <mergeCell ref="C37:D37"/>
    <mergeCell ref="D33:J33"/>
    <mergeCell ref="D23:J23"/>
    <mergeCell ref="G18:J18"/>
    <mergeCell ref="C39:D39"/>
    <mergeCell ref="E38:J38"/>
    <mergeCell ref="E39:J39"/>
    <mergeCell ref="C38:D38"/>
    <mergeCell ref="E36:J36"/>
    <mergeCell ref="E37:J37"/>
  </mergeCells>
  <printOptions horizontalCentered="1"/>
  <pageMargins left="0.5" right="0.7" top="0.5" bottom="0.5" header="0.5" footer="0.5"/>
  <pageSetup horizontalDpi="600" verticalDpi="600" orientation="portrait" scale="75" r:id="rId1"/>
  <headerFooter>
    <oddFooter>&amp;C&amp;9Page: &amp;P of  &amp;N&amp;R&amp;9(Rev. Mar/2010)</oddFooter>
  </headerFooter>
</worksheet>
</file>

<file path=xl/worksheets/sheet5.xml><?xml version="1.0" encoding="utf-8"?>
<worksheet xmlns="http://schemas.openxmlformats.org/spreadsheetml/2006/main" xmlns:r="http://schemas.openxmlformats.org/officeDocument/2006/relationships">
  <sheetPr>
    <tabColor theme="6" tint="0.39998000860214233"/>
  </sheetPr>
  <dimension ref="A1:H164"/>
  <sheetViews>
    <sheetView showGridLines="0" zoomScaleSheetLayoutView="100" zoomScalePageLayoutView="0" workbookViewId="0" topLeftCell="A1">
      <pane ySplit="5" topLeftCell="A6" activePane="bottomLeft" state="frozen"/>
      <selection pane="topLeft" activeCell="E15" sqref="E15:K15"/>
      <selection pane="bottomLeft" activeCell="B3" sqref="B3:H3"/>
    </sheetView>
  </sheetViews>
  <sheetFormatPr defaultColWidth="9.00390625" defaultRowHeight="15.75" customHeight="1"/>
  <cols>
    <col min="1" max="1" width="2.625" style="39" customWidth="1"/>
    <col min="2" max="2" width="4.625" style="40" customWidth="1"/>
    <col min="3" max="3" width="4.625" style="39" customWidth="1"/>
    <col min="4" max="4" width="43.00390625" style="39" customWidth="1"/>
    <col min="5" max="5" width="8.625" style="42" customWidth="1"/>
    <col min="6" max="8" width="16.625" style="41" customWidth="1"/>
    <col min="9" max="9" width="2.625" style="39" customWidth="1"/>
    <col min="10" max="16384" width="9.00390625" style="39" customWidth="1"/>
  </cols>
  <sheetData>
    <row r="1" spans="2:8" s="43" customFormat="1" ht="15.75" customHeight="1">
      <c r="B1" s="620" t="str">
        <f>IF((Cover!$E$15=" "),LookUpData!$A$32,(LookUpData!$A$32&amp;"  "&amp;Cover!E$15))</f>
        <v>Annual Report of:  </v>
      </c>
      <c r="C1" s="620"/>
      <c r="D1" s="620"/>
      <c r="E1" s="44"/>
      <c r="F1" s="617" t="str">
        <f>IF((Cover!$G$26="Select a Year"),LookUpData!$A$33,(LookUpData!$A$34&amp;" "&amp;Cover!$G$26))</f>
        <v>For the period ending:</v>
      </c>
      <c r="G1" s="617"/>
      <c r="H1" s="617"/>
    </row>
    <row r="2" spans="2:7" ht="15.75" customHeight="1">
      <c r="B2" s="39"/>
      <c r="C2" s="40"/>
      <c r="E2" s="45"/>
      <c r="F2" s="38"/>
      <c r="G2" s="38"/>
    </row>
    <row r="3" spans="2:8" ht="15.75" customHeight="1">
      <c r="B3" s="641" t="s">
        <v>296</v>
      </c>
      <c r="C3" s="641"/>
      <c r="D3" s="641"/>
      <c r="E3" s="641"/>
      <c r="F3" s="641"/>
      <c r="G3" s="641"/>
      <c r="H3" s="641"/>
    </row>
    <row r="4" spans="2:8" ht="15.75" customHeight="1" thickBot="1">
      <c r="B4" s="39"/>
      <c r="D4" s="109" t="s">
        <v>207</v>
      </c>
      <c r="E4" s="109"/>
      <c r="F4" s="110" t="s">
        <v>206</v>
      </c>
      <c r="G4" s="110" t="s">
        <v>208</v>
      </c>
      <c r="H4" s="110" t="s">
        <v>428</v>
      </c>
    </row>
    <row r="5" spans="1:8" ht="48" thickBot="1">
      <c r="A5" s="111"/>
      <c r="B5" s="112" t="s">
        <v>205</v>
      </c>
      <c r="C5" s="642" t="s">
        <v>1</v>
      </c>
      <c r="D5" s="643"/>
      <c r="E5" s="112"/>
      <c r="F5" s="113" t="s">
        <v>210</v>
      </c>
      <c r="G5" s="113" t="s">
        <v>365</v>
      </c>
      <c r="H5" s="113" t="s">
        <v>429</v>
      </c>
    </row>
    <row r="6" spans="1:8" ht="15.75" customHeight="1">
      <c r="A6" s="114"/>
      <c r="B6" s="111">
        <v>1</v>
      </c>
      <c r="D6" s="115"/>
      <c r="E6" s="116"/>
      <c r="F6" s="466"/>
      <c r="G6" s="464"/>
      <c r="H6" s="60"/>
    </row>
    <row r="7" spans="1:8" ht="15.75" customHeight="1">
      <c r="A7" s="114"/>
      <c r="B7" s="111">
        <v>2</v>
      </c>
      <c r="D7" s="117"/>
      <c r="E7" s="118"/>
      <c r="F7" s="644" t="s">
        <v>525</v>
      </c>
      <c r="G7" s="645"/>
      <c r="H7" s="645"/>
    </row>
    <row r="8" spans="1:8" ht="15.75" customHeight="1">
      <c r="A8" s="114"/>
      <c r="B8" s="111">
        <v>3</v>
      </c>
      <c r="C8" s="639" t="s">
        <v>299</v>
      </c>
      <c r="D8" s="640"/>
      <c r="E8" s="176">
        <v>460</v>
      </c>
      <c r="F8" s="120"/>
      <c r="G8" s="465"/>
      <c r="H8" s="105"/>
    </row>
    <row r="9" spans="1:8" ht="15.75" customHeight="1">
      <c r="A9" s="114"/>
      <c r="B9" s="111">
        <v>4</v>
      </c>
      <c r="C9" s="121"/>
      <c r="D9" s="122" t="s">
        <v>111</v>
      </c>
      <c r="E9" s="177">
        <v>460.01</v>
      </c>
      <c r="F9" s="359"/>
      <c r="G9" s="359"/>
      <c r="H9" s="377"/>
    </row>
    <row r="10" spans="1:8" ht="15.75" customHeight="1">
      <c r="A10" s="114"/>
      <c r="B10" s="111">
        <v>5</v>
      </c>
      <c r="C10" s="121"/>
      <c r="D10" s="122" t="s">
        <v>112</v>
      </c>
      <c r="E10" s="177">
        <v>460.02</v>
      </c>
      <c r="F10" s="359"/>
      <c r="G10" s="359"/>
      <c r="H10" s="377"/>
    </row>
    <row r="11" spans="1:8" ht="15.75" customHeight="1">
      <c r="A11" s="114"/>
      <c r="B11" s="111">
        <v>6</v>
      </c>
      <c r="C11" s="121"/>
      <c r="D11" s="122" t="s">
        <v>113</v>
      </c>
      <c r="E11" s="177">
        <v>460.03</v>
      </c>
      <c r="F11" s="359"/>
      <c r="G11" s="359"/>
      <c r="H11" s="377"/>
    </row>
    <row r="12" spans="1:8" ht="15.75" customHeight="1">
      <c r="A12" s="114"/>
      <c r="B12" s="111">
        <v>7</v>
      </c>
      <c r="C12" s="121"/>
      <c r="D12" s="122" t="s">
        <v>114</v>
      </c>
      <c r="E12" s="177">
        <v>460.04</v>
      </c>
      <c r="F12" s="359"/>
      <c r="G12" s="359"/>
      <c r="H12" s="377"/>
    </row>
    <row r="13" spans="1:8" ht="15.75" customHeight="1">
      <c r="A13" s="114"/>
      <c r="B13" s="111">
        <v>8</v>
      </c>
      <c r="C13" s="121"/>
      <c r="D13" s="122" t="s">
        <v>115</v>
      </c>
      <c r="E13" s="177">
        <v>460.05</v>
      </c>
      <c r="F13" s="359"/>
      <c r="G13" s="359"/>
      <c r="H13" s="377"/>
    </row>
    <row r="14" spans="1:8" ht="15.75" customHeight="1">
      <c r="A14" s="114"/>
      <c r="B14" s="111">
        <v>9</v>
      </c>
      <c r="C14" s="121"/>
      <c r="D14" s="122" t="s">
        <v>116</v>
      </c>
      <c r="E14" s="177">
        <v>460.06</v>
      </c>
      <c r="F14" s="359"/>
      <c r="G14" s="359"/>
      <c r="H14" s="377"/>
    </row>
    <row r="15" spans="1:8" ht="15.75" customHeight="1">
      <c r="A15" s="114"/>
      <c r="B15" s="111">
        <v>10</v>
      </c>
      <c r="D15" s="125" t="s">
        <v>321</v>
      </c>
      <c r="E15" s="177"/>
      <c r="F15" s="127">
        <f>SUM(F9:F14)</f>
        <v>0</v>
      </c>
      <c r="G15" s="127">
        <f>SUM(G9:G14)</f>
        <v>0</v>
      </c>
      <c r="H15" s="378">
        <f>SUM(H9:H14)</f>
        <v>0</v>
      </c>
    </row>
    <row r="16" spans="1:7" ht="15.75" customHeight="1">
      <c r="A16" s="114"/>
      <c r="B16" s="111">
        <v>11</v>
      </c>
      <c r="D16" s="128"/>
      <c r="E16" s="126"/>
      <c r="F16" s="129"/>
      <c r="G16" s="129"/>
    </row>
    <row r="17" spans="1:7" ht="15.75" customHeight="1">
      <c r="A17" s="114"/>
      <c r="B17" s="111">
        <v>12</v>
      </c>
      <c r="C17" s="639" t="s">
        <v>298</v>
      </c>
      <c r="D17" s="640"/>
      <c r="E17" s="176">
        <v>461</v>
      </c>
      <c r="F17" s="129"/>
      <c r="G17" s="129"/>
    </row>
    <row r="18" spans="1:8" ht="15.75" customHeight="1">
      <c r="A18" s="114"/>
      <c r="B18" s="111">
        <v>13</v>
      </c>
      <c r="C18" s="121"/>
      <c r="D18" s="122" t="s">
        <v>117</v>
      </c>
      <c r="E18" s="177">
        <v>461.01</v>
      </c>
      <c r="F18" s="359"/>
      <c r="G18" s="359"/>
      <c r="H18" s="377"/>
    </row>
    <row r="19" spans="1:8" ht="15.75" customHeight="1">
      <c r="A19" s="114"/>
      <c r="B19" s="111">
        <v>14</v>
      </c>
      <c r="C19" s="121"/>
      <c r="D19" s="122" t="s">
        <v>118</v>
      </c>
      <c r="E19" s="177">
        <v>461.02</v>
      </c>
      <c r="F19" s="359"/>
      <c r="G19" s="359"/>
      <c r="H19" s="377"/>
    </row>
    <row r="20" spans="1:8" ht="15.75" customHeight="1">
      <c r="A20" s="114"/>
      <c r="B20" s="111">
        <v>15</v>
      </c>
      <c r="C20" s="121"/>
      <c r="D20" s="122" t="s">
        <v>119</v>
      </c>
      <c r="E20" s="177">
        <v>461.03</v>
      </c>
      <c r="F20" s="359"/>
      <c r="G20" s="359"/>
      <c r="H20" s="377"/>
    </row>
    <row r="21" spans="1:8" ht="15.75" customHeight="1">
      <c r="A21" s="114"/>
      <c r="B21" s="111">
        <v>16</v>
      </c>
      <c r="C21" s="121"/>
      <c r="D21" s="122" t="s">
        <v>120</v>
      </c>
      <c r="E21" s="177">
        <v>461.04</v>
      </c>
      <c r="F21" s="359"/>
      <c r="G21" s="359"/>
      <c r="H21" s="377"/>
    </row>
    <row r="22" spans="1:8" ht="15.75" customHeight="1">
      <c r="A22" s="114"/>
      <c r="B22" s="111">
        <v>17</v>
      </c>
      <c r="C22" s="121"/>
      <c r="D22" s="122" t="s">
        <v>121</v>
      </c>
      <c r="E22" s="177">
        <v>461.05</v>
      </c>
      <c r="F22" s="359"/>
      <c r="G22" s="359"/>
      <c r="H22" s="377"/>
    </row>
    <row r="23" spans="1:8" ht="15.75" customHeight="1">
      <c r="A23" s="114"/>
      <c r="B23" s="111">
        <v>18</v>
      </c>
      <c r="C23" s="121"/>
      <c r="D23" s="122" t="s">
        <v>122</v>
      </c>
      <c r="E23" s="177">
        <v>461.06</v>
      </c>
      <c r="F23" s="359"/>
      <c r="G23" s="359"/>
      <c r="H23" s="377"/>
    </row>
    <row r="24" spans="1:8" ht="15.75" customHeight="1">
      <c r="A24" s="114"/>
      <c r="B24" s="111">
        <v>19</v>
      </c>
      <c r="C24" s="121"/>
      <c r="D24" s="125" t="s">
        <v>322</v>
      </c>
      <c r="E24" s="119"/>
      <c r="F24" s="127">
        <f>SUM(F18:F23)</f>
        <v>0</v>
      </c>
      <c r="G24" s="127">
        <f>SUM(G18:G23)</f>
        <v>0</v>
      </c>
      <c r="H24" s="378">
        <f>SUM(H18:H23)</f>
        <v>0</v>
      </c>
    </row>
    <row r="25" spans="1:7" ht="15.75" customHeight="1">
      <c r="A25" s="114"/>
      <c r="B25" s="111">
        <v>20</v>
      </c>
      <c r="C25" s="130" t="s">
        <v>297</v>
      </c>
      <c r="E25" s="126"/>
      <c r="F25" s="129"/>
      <c r="G25" s="129"/>
    </row>
    <row r="26" spans="1:8" ht="15.75" customHeight="1">
      <c r="A26" s="114"/>
      <c r="B26" s="111">
        <v>21</v>
      </c>
      <c r="C26" s="122" t="s">
        <v>203</v>
      </c>
      <c r="D26" s="121"/>
      <c r="E26" s="379">
        <v>462</v>
      </c>
      <c r="F26" s="359"/>
      <c r="G26" s="359"/>
      <c r="H26" s="377"/>
    </row>
    <row r="27" spans="1:8" ht="15.75" customHeight="1">
      <c r="A27" s="114"/>
      <c r="B27" s="111">
        <v>22</v>
      </c>
      <c r="C27" s="122" t="s">
        <v>450</v>
      </c>
      <c r="D27" s="122"/>
      <c r="E27" s="123">
        <v>465.01</v>
      </c>
      <c r="F27" s="359"/>
      <c r="G27" s="359"/>
      <c r="H27" s="377"/>
    </row>
    <row r="28" spans="1:8" ht="15.75" customHeight="1">
      <c r="A28" s="114"/>
      <c r="B28" s="111">
        <v>23</v>
      </c>
      <c r="C28" s="122" t="s">
        <v>451</v>
      </c>
      <c r="D28" s="122"/>
      <c r="E28" s="123">
        <v>465.02</v>
      </c>
      <c r="F28" s="359"/>
      <c r="G28" s="359"/>
      <c r="H28" s="377"/>
    </row>
    <row r="29" spans="1:8" ht="15.75" customHeight="1">
      <c r="A29" s="114"/>
      <c r="B29" s="111">
        <v>24</v>
      </c>
      <c r="C29" s="122" t="s">
        <v>81</v>
      </c>
      <c r="D29" s="122"/>
      <c r="E29" s="379">
        <v>466</v>
      </c>
      <c r="F29" s="360"/>
      <c r="G29" s="360"/>
      <c r="H29" s="377"/>
    </row>
    <row r="30" spans="1:8" ht="15.75" customHeight="1">
      <c r="A30" s="114"/>
      <c r="B30" s="111">
        <v>25</v>
      </c>
      <c r="C30" s="122" t="s">
        <v>452</v>
      </c>
      <c r="D30" s="122"/>
      <c r="E30" s="379">
        <v>464</v>
      </c>
      <c r="F30" s="360"/>
      <c r="G30" s="360"/>
      <c r="H30" s="377"/>
    </row>
    <row r="31" spans="1:8" ht="15.75" customHeight="1">
      <c r="A31" s="114"/>
      <c r="B31" s="111">
        <v>26</v>
      </c>
      <c r="C31" s="131"/>
      <c r="D31" s="125" t="s">
        <v>323</v>
      </c>
      <c r="E31" s="119"/>
      <c r="F31" s="127">
        <f>SUM(F26:F30)</f>
        <v>0</v>
      </c>
      <c r="G31" s="127">
        <f>SUM(G26:G30)</f>
        <v>0</v>
      </c>
      <c r="H31" s="378">
        <f>SUM(H26:H30)</f>
        <v>0</v>
      </c>
    </row>
    <row r="32" spans="1:8" ht="15.75" customHeight="1">
      <c r="A32" s="114"/>
      <c r="B32" s="111">
        <v>27</v>
      </c>
      <c r="C32" s="131"/>
      <c r="D32" s="132"/>
      <c r="E32" s="119"/>
      <c r="F32" s="132"/>
      <c r="G32" s="132"/>
      <c r="H32" s="380"/>
    </row>
    <row r="33" spans="1:8" ht="15.75" customHeight="1">
      <c r="A33" s="114"/>
      <c r="B33" s="111">
        <v>28</v>
      </c>
      <c r="C33" s="131" t="s">
        <v>300</v>
      </c>
      <c r="D33" s="132"/>
      <c r="E33" s="177">
        <v>460.07</v>
      </c>
      <c r="F33" s="359"/>
      <c r="G33" s="124"/>
      <c r="H33" s="377"/>
    </row>
    <row r="34" spans="1:8" ht="15.75" customHeight="1">
      <c r="A34" s="114"/>
      <c r="B34" s="111">
        <v>29</v>
      </c>
      <c r="C34" s="131"/>
      <c r="D34" s="132"/>
      <c r="E34" s="119"/>
      <c r="F34" s="132"/>
      <c r="G34" s="132"/>
      <c r="H34" s="380"/>
    </row>
    <row r="35" spans="1:8" ht="15.75" customHeight="1" thickBot="1">
      <c r="A35" s="114"/>
      <c r="B35" s="111">
        <v>30</v>
      </c>
      <c r="C35" s="131"/>
      <c r="D35" s="133" t="s">
        <v>324</v>
      </c>
      <c r="E35" s="119"/>
      <c r="F35" s="134">
        <f>F15+F24+F31+F33</f>
        <v>0</v>
      </c>
      <c r="G35" s="134">
        <f>G15+G24+G31</f>
        <v>0</v>
      </c>
      <c r="H35" s="381">
        <f>H15+H24+H31+H33</f>
        <v>0</v>
      </c>
    </row>
    <row r="36" spans="2:8" ht="15.75" customHeight="1" thickTop="1">
      <c r="B36" s="111">
        <v>31</v>
      </c>
      <c r="C36" s="131"/>
      <c r="D36" s="133"/>
      <c r="E36" s="135"/>
      <c r="F36" s="133"/>
      <c r="G36" s="133"/>
      <c r="H36" s="133"/>
    </row>
    <row r="37" spans="2:8" ht="15.75" customHeight="1">
      <c r="B37" s="111">
        <v>32</v>
      </c>
      <c r="C37" s="136"/>
      <c r="D37" s="638" t="s">
        <v>211</v>
      </c>
      <c r="E37" s="638"/>
      <c r="F37" s="638"/>
      <c r="G37" s="638"/>
      <c r="H37" s="638"/>
    </row>
    <row r="38" spans="2:8" ht="15.75" customHeight="1">
      <c r="B38" s="111">
        <v>33</v>
      </c>
      <c r="C38" s="131"/>
      <c r="D38" s="117"/>
      <c r="E38" s="117"/>
      <c r="F38" s="137"/>
      <c r="G38" s="39"/>
      <c r="H38" s="39"/>
    </row>
    <row r="39" spans="2:8" ht="15.75" customHeight="1">
      <c r="B39" s="111">
        <v>34</v>
      </c>
      <c r="C39" s="121"/>
      <c r="D39" s="138"/>
      <c r="E39" s="135"/>
      <c r="F39" s="137"/>
      <c r="G39" s="39"/>
      <c r="H39" s="39"/>
    </row>
    <row r="40" spans="2:8" ht="15.75" customHeight="1">
      <c r="B40" s="111">
        <v>35</v>
      </c>
      <c r="C40" s="121"/>
      <c r="D40" s="138"/>
      <c r="E40" s="135"/>
      <c r="F40" s="137"/>
      <c r="G40" s="39"/>
      <c r="H40" s="39"/>
    </row>
    <row r="41" spans="2:8" ht="15.75" customHeight="1">
      <c r="B41" s="111">
        <v>36</v>
      </c>
      <c r="C41" s="121"/>
      <c r="D41" s="138"/>
      <c r="E41" s="135"/>
      <c r="F41" s="137"/>
      <c r="G41" s="39"/>
      <c r="H41" s="39"/>
    </row>
    <row r="42" spans="2:8" ht="15.75" customHeight="1">
      <c r="B42" s="111">
        <v>37</v>
      </c>
      <c r="C42" s="121"/>
      <c r="D42" s="138"/>
      <c r="E42" s="135"/>
      <c r="F42" s="137"/>
      <c r="G42" s="39"/>
      <c r="H42" s="39"/>
    </row>
    <row r="43" spans="2:8" ht="15.75" customHeight="1">
      <c r="B43" s="111">
        <v>38</v>
      </c>
      <c r="C43" s="121"/>
      <c r="D43" s="138"/>
      <c r="E43" s="135"/>
      <c r="F43" s="137"/>
      <c r="G43" s="39"/>
      <c r="H43" s="39"/>
    </row>
    <row r="44" spans="2:8" ht="15.75" customHeight="1">
      <c r="B44" s="111">
        <v>39</v>
      </c>
      <c r="C44" s="121"/>
      <c r="D44" s="138"/>
      <c r="E44" s="135"/>
      <c r="F44" s="137"/>
      <c r="G44" s="39"/>
      <c r="H44" s="39"/>
    </row>
    <row r="45" spans="2:8" ht="15.75" customHeight="1">
      <c r="B45" s="111">
        <v>40</v>
      </c>
      <c r="C45" s="121"/>
      <c r="D45" s="139"/>
      <c r="E45" s="135"/>
      <c r="F45" s="137"/>
      <c r="G45" s="39"/>
      <c r="H45" s="39"/>
    </row>
    <row r="46" spans="2:8" ht="15.75" customHeight="1">
      <c r="B46" s="111">
        <v>41</v>
      </c>
      <c r="C46" s="121"/>
      <c r="D46" s="140"/>
      <c r="E46" s="135"/>
      <c r="F46" s="141"/>
      <c r="G46" s="39"/>
      <c r="H46" s="39"/>
    </row>
    <row r="47" spans="2:8" ht="15.75" customHeight="1">
      <c r="B47" s="111">
        <v>42</v>
      </c>
      <c r="D47" s="105"/>
      <c r="E47" s="135"/>
      <c r="F47" s="105"/>
      <c r="G47" s="39"/>
      <c r="H47" s="39"/>
    </row>
    <row r="48" spans="2:8" ht="15.75" customHeight="1">
      <c r="B48" s="111">
        <v>43</v>
      </c>
      <c r="D48" s="142"/>
      <c r="E48" s="135"/>
      <c r="F48" s="141"/>
      <c r="G48" s="39"/>
      <c r="H48" s="39"/>
    </row>
    <row r="49" spans="2:8" ht="15.75" customHeight="1">
      <c r="B49" s="111">
        <v>44</v>
      </c>
      <c r="D49" s="143"/>
      <c r="E49" s="135"/>
      <c r="F49" s="105"/>
      <c r="G49" s="39"/>
      <c r="H49" s="39"/>
    </row>
    <row r="50" spans="2:8" ht="15.75" customHeight="1">
      <c r="B50" s="111">
        <v>45</v>
      </c>
      <c r="D50" s="105"/>
      <c r="E50" s="135"/>
      <c r="F50" s="105"/>
      <c r="G50" s="39"/>
      <c r="H50" s="39"/>
    </row>
    <row r="51" spans="2:8" ht="15.75" customHeight="1">
      <c r="B51" s="111">
        <v>46</v>
      </c>
      <c r="D51" s="105"/>
      <c r="E51" s="135"/>
      <c r="F51" s="105"/>
      <c r="G51" s="39"/>
      <c r="H51" s="39"/>
    </row>
    <row r="52" spans="2:6" ht="15.75" customHeight="1">
      <c r="B52" s="111">
        <v>47</v>
      </c>
      <c r="D52" s="105"/>
      <c r="E52" s="135"/>
      <c r="F52" s="141"/>
    </row>
    <row r="53" spans="2:6" ht="15.75" customHeight="1">
      <c r="B53" s="111">
        <v>48</v>
      </c>
      <c r="D53" s="105"/>
      <c r="E53" s="135"/>
      <c r="F53" s="141"/>
    </row>
    <row r="54" spans="2:6" ht="15.75" customHeight="1">
      <c r="B54" s="111">
        <v>49</v>
      </c>
      <c r="D54" s="105"/>
      <c r="E54" s="135"/>
      <c r="F54" s="141"/>
    </row>
    <row r="55" ht="15.75" customHeight="1">
      <c r="B55" s="111"/>
    </row>
    <row r="56" ht="15.75" customHeight="1">
      <c r="B56" s="46"/>
    </row>
    <row r="57" ht="15.75" customHeight="1">
      <c r="B57" s="39"/>
    </row>
    <row r="58" ht="15.75" customHeight="1">
      <c r="B58" s="39"/>
    </row>
    <row r="59" ht="15.75" customHeight="1">
      <c r="B59" s="39"/>
    </row>
    <row r="60" ht="15.75" customHeight="1">
      <c r="B60" s="39"/>
    </row>
    <row r="61" ht="15.75" customHeight="1">
      <c r="B61" s="39"/>
    </row>
    <row r="62" ht="15.75" customHeight="1">
      <c r="B62" s="39"/>
    </row>
    <row r="63" ht="15.75" customHeight="1">
      <c r="B63" s="39"/>
    </row>
    <row r="64" ht="15.75" customHeight="1">
      <c r="B64" s="39"/>
    </row>
    <row r="65" spans="5:8" s="39" customFormat="1" ht="15.75" customHeight="1">
      <c r="E65" s="42"/>
      <c r="F65" s="41"/>
      <c r="G65" s="41"/>
      <c r="H65" s="41"/>
    </row>
    <row r="66" spans="5:8" s="39" customFormat="1" ht="15.75" customHeight="1">
      <c r="E66" s="42"/>
      <c r="F66" s="41"/>
      <c r="G66" s="41"/>
      <c r="H66" s="41"/>
    </row>
    <row r="67" spans="5:8" s="39" customFormat="1" ht="15.75" customHeight="1">
      <c r="E67" s="42"/>
      <c r="F67" s="41"/>
      <c r="G67" s="41"/>
      <c r="H67" s="41"/>
    </row>
    <row r="68" spans="5:8" s="39" customFormat="1" ht="15.75" customHeight="1">
      <c r="E68" s="42"/>
      <c r="F68" s="41"/>
      <c r="G68" s="41"/>
      <c r="H68" s="41"/>
    </row>
    <row r="69" spans="5:8" s="39" customFormat="1" ht="15.75" customHeight="1">
      <c r="E69" s="42"/>
      <c r="F69" s="41"/>
      <c r="G69" s="41"/>
      <c r="H69" s="41"/>
    </row>
    <row r="70" spans="5:8" s="39" customFormat="1" ht="15.75" customHeight="1">
      <c r="E70" s="42"/>
      <c r="F70" s="41"/>
      <c r="G70" s="41"/>
      <c r="H70" s="41"/>
    </row>
    <row r="71" spans="5:8" s="39" customFormat="1" ht="15.75" customHeight="1">
      <c r="E71" s="42"/>
      <c r="F71" s="41"/>
      <c r="G71" s="41"/>
      <c r="H71" s="41"/>
    </row>
    <row r="72" spans="5:8" s="39" customFormat="1" ht="15.75" customHeight="1">
      <c r="E72" s="42"/>
      <c r="F72" s="41"/>
      <c r="G72" s="41"/>
      <c r="H72" s="41"/>
    </row>
    <row r="73" spans="5:8" s="39" customFormat="1" ht="15.75" customHeight="1">
      <c r="E73" s="42"/>
      <c r="F73" s="41"/>
      <c r="G73" s="41"/>
      <c r="H73" s="41"/>
    </row>
    <row r="74" spans="5:8" s="39" customFormat="1" ht="15.75" customHeight="1">
      <c r="E74" s="42"/>
      <c r="F74" s="41"/>
      <c r="G74" s="41"/>
      <c r="H74" s="41"/>
    </row>
    <row r="75" spans="5:8" s="39" customFormat="1" ht="15.75" customHeight="1">
      <c r="E75" s="42"/>
      <c r="F75" s="41"/>
      <c r="G75" s="41"/>
      <c r="H75" s="41"/>
    </row>
    <row r="76" spans="5:8" s="39" customFormat="1" ht="15.75" customHeight="1">
      <c r="E76" s="42"/>
      <c r="F76" s="41"/>
      <c r="G76" s="41"/>
      <c r="H76" s="41"/>
    </row>
    <row r="77" spans="5:8" s="39" customFormat="1" ht="15.75" customHeight="1">
      <c r="E77" s="42"/>
      <c r="F77" s="41"/>
      <c r="G77" s="41"/>
      <c r="H77" s="41"/>
    </row>
    <row r="78" spans="5:8" s="39" customFormat="1" ht="15.75" customHeight="1">
      <c r="E78" s="42"/>
      <c r="F78" s="41"/>
      <c r="G78" s="41"/>
      <c r="H78" s="41"/>
    </row>
    <row r="79" spans="5:8" s="39" customFormat="1" ht="15.75" customHeight="1">
      <c r="E79" s="42"/>
      <c r="F79" s="41"/>
      <c r="G79" s="41"/>
      <c r="H79" s="41"/>
    </row>
    <row r="80" spans="5:8" s="39" customFormat="1" ht="15.75" customHeight="1">
      <c r="E80" s="42"/>
      <c r="F80" s="41"/>
      <c r="G80" s="41"/>
      <c r="H80" s="41"/>
    </row>
    <row r="81" spans="5:8" s="39" customFormat="1" ht="15.75" customHeight="1">
      <c r="E81" s="42"/>
      <c r="F81" s="41"/>
      <c r="G81" s="41"/>
      <c r="H81" s="41"/>
    </row>
    <row r="82" spans="5:8" s="39" customFormat="1" ht="15.75" customHeight="1">
      <c r="E82" s="42"/>
      <c r="F82" s="41"/>
      <c r="G82" s="41"/>
      <c r="H82" s="41"/>
    </row>
    <row r="83" spans="5:8" s="39" customFormat="1" ht="15.75" customHeight="1">
      <c r="E83" s="42"/>
      <c r="F83" s="41"/>
      <c r="G83" s="41"/>
      <c r="H83" s="41"/>
    </row>
    <row r="84" spans="5:8" s="39" customFormat="1" ht="15.75" customHeight="1">
      <c r="E84" s="42"/>
      <c r="F84" s="41"/>
      <c r="G84" s="41"/>
      <c r="H84" s="41"/>
    </row>
    <row r="85" spans="5:8" s="39" customFormat="1" ht="15.75" customHeight="1">
      <c r="E85" s="42"/>
      <c r="F85" s="41"/>
      <c r="G85" s="41"/>
      <c r="H85" s="41"/>
    </row>
    <row r="86" spans="5:8" s="39" customFormat="1" ht="15.75" customHeight="1">
      <c r="E86" s="42"/>
      <c r="F86" s="41"/>
      <c r="G86" s="41"/>
      <c r="H86" s="41"/>
    </row>
    <row r="87" spans="5:8" s="39" customFormat="1" ht="15.75" customHeight="1">
      <c r="E87" s="42"/>
      <c r="F87" s="41"/>
      <c r="G87" s="41"/>
      <c r="H87" s="41"/>
    </row>
    <row r="88" spans="5:8" s="39" customFormat="1" ht="15.75" customHeight="1">
      <c r="E88" s="42"/>
      <c r="F88" s="41"/>
      <c r="G88" s="41"/>
      <c r="H88" s="41"/>
    </row>
    <row r="89" spans="5:8" s="39" customFormat="1" ht="15.75" customHeight="1">
      <c r="E89" s="42"/>
      <c r="F89" s="41"/>
      <c r="G89" s="41"/>
      <c r="H89" s="41"/>
    </row>
    <row r="90" spans="5:8" s="39" customFormat="1" ht="15.75" customHeight="1">
      <c r="E90" s="42"/>
      <c r="F90" s="41"/>
      <c r="G90" s="41"/>
      <c r="H90" s="41"/>
    </row>
    <row r="91" spans="5:8" s="39" customFormat="1" ht="15.75" customHeight="1">
      <c r="E91" s="42"/>
      <c r="F91" s="41"/>
      <c r="G91" s="41"/>
      <c r="H91" s="41"/>
    </row>
    <row r="92" spans="5:8" s="39" customFormat="1" ht="15.75" customHeight="1">
      <c r="E92" s="42"/>
      <c r="F92" s="41"/>
      <c r="G92" s="41"/>
      <c r="H92" s="41"/>
    </row>
    <row r="93" spans="5:8" s="39" customFormat="1" ht="15.75" customHeight="1">
      <c r="E93" s="42"/>
      <c r="F93" s="41"/>
      <c r="G93" s="41"/>
      <c r="H93" s="41"/>
    </row>
    <row r="94" spans="5:8" s="39" customFormat="1" ht="15.75" customHeight="1">
      <c r="E94" s="42"/>
      <c r="F94" s="41"/>
      <c r="G94" s="41"/>
      <c r="H94" s="41"/>
    </row>
    <row r="95" spans="5:8" s="39" customFormat="1" ht="15.75" customHeight="1">
      <c r="E95" s="42"/>
      <c r="F95" s="41"/>
      <c r="G95" s="41"/>
      <c r="H95" s="41"/>
    </row>
    <row r="96" spans="5:8" s="39" customFormat="1" ht="15.75" customHeight="1">
      <c r="E96" s="42"/>
      <c r="F96" s="41"/>
      <c r="G96" s="41"/>
      <c r="H96" s="41"/>
    </row>
    <row r="97" spans="5:8" s="39" customFormat="1" ht="15.75" customHeight="1">
      <c r="E97" s="42"/>
      <c r="F97" s="41"/>
      <c r="G97" s="41"/>
      <c r="H97" s="41"/>
    </row>
    <row r="98" spans="5:8" s="39" customFormat="1" ht="15.75" customHeight="1">
      <c r="E98" s="42"/>
      <c r="F98" s="41"/>
      <c r="G98" s="41"/>
      <c r="H98" s="41"/>
    </row>
    <row r="99" spans="5:8" s="39" customFormat="1" ht="15.75" customHeight="1">
      <c r="E99" s="42"/>
      <c r="F99" s="41"/>
      <c r="G99" s="41"/>
      <c r="H99" s="41"/>
    </row>
    <row r="100" spans="5:8" s="39" customFormat="1" ht="15.75" customHeight="1">
      <c r="E100" s="42"/>
      <c r="F100" s="41"/>
      <c r="G100" s="41"/>
      <c r="H100" s="41"/>
    </row>
    <row r="101" spans="5:8" s="39" customFormat="1" ht="15.75" customHeight="1">
      <c r="E101" s="42"/>
      <c r="F101" s="41"/>
      <c r="G101" s="41"/>
      <c r="H101" s="41"/>
    </row>
    <row r="102" spans="5:8" s="39" customFormat="1" ht="15.75" customHeight="1">
      <c r="E102" s="42"/>
      <c r="F102" s="41"/>
      <c r="G102" s="41"/>
      <c r="H102" s="41"/>
    </row>
    <row r="103" spans="5:8" s="39" customFormat="1" ht="15.75" customHeight="1">
      <c r="E103" s="42"/>
      <c r="F103" s="41"/>
      <c r="G103" s="41"/>
      <c r="H103" s="41"/>
    </row>
    <row r="104" spans="5:8" s="39" customFormat="1" ht="15.75" customHeight="1">
      <c r="E104" s="42"/>
      <c r="F104" s="41"/>
      <c r="G104" s="41"/>
      <c r="H104" s="41"/>
    </row>
    <row r="105" spans="5:8" s="39" customFormat="1" ht="15.75" customHeight="1">
      <c r="E105" s="42"/>
      <c r="F105" s="41"/>
      <c r="G105" s="41"/>
      <c r="H105" s="41"/>
    </row>
    <row r="106" spans="5:8" s="39" customFormat="1" ht="15.75" customHeight="1">
      <c r="E106" s="42"/>
      <c r="F106" s="41"/>
      <c r="G106" s="41"/>
      <c r="H106" s="41"/>
    </row>
    <row r="107" spans="5:8" s="39" customFormat="1" ht="15.75" customHeight="1">
      <c r="E107" s="42"/>
      <c r="F107" s="41"/>
      <c r="G107" s="41"/>
      <c r="H107" s="41"/>
    </row>
    <row r="108" spans="5:8" s="39" customFormat="1" ht="15.75" customHeight="1">
      <c r="E108" s="42"/>
      <c r="F108" s="41"/>
      <c r="G108" s="41"/>
      <c r="H108" s="41"/>
    </row>
    <row r="109" spans="5:8" s="39" customFormat="1" ht="15.75" customHeight="1">
      <c r="E109" s="42"/>
      <c r="F109" s="41"/>
      <c r="G109" s="41"/>
      <c r="H109" s="41"/>
    </row>
    <row r="110" spans="5:8" s="39" customFormat="1" ht="15.75" customHeight="1">
      <c r="E110" s="42"/>
      <c r="F110" s="41"/>
      <c r="G110" s="41"/>
      <c r="H110" s="41"/>
    </row>
    <row r="111" spans="5:8" s="39" customFormat="1" ht="15.75" customHeight="1">
      <c r="E111" s="42"/>
      <c r="F111" s="41"/>
      <c r="G111" s="41"/>
      <c r="H111" s="41"/>
    </row>
    <row r="112" spans="5:8" s="39" customFormat="1" ht="15.75" customHeight="1">
      <c r="E112" s="42"/>
      <c r="F112" s="41"/>
      <c r="G112" s="41"/>
      <c r="H112" s="41"/>
    </row>
    <row r="113" spans="5:8" s="39" customFormat="1" ht="15.75" customHeight="1">
      <c r="E113" s="42"/>
      <c r="F113" s="41"/>
      <c r="G113" s="41"/>
      <c r="H113" s="41"/>
    </row>
    <row r="114" spans="5:8" s="39" customFormat="1" ht="15.75" customHeight="1">
      <c r="E114" s="42"/>
      <c r="F114" s="41"/>
      <c r="G114" s="41"/>
      <c r="H114" s="41"/>
    </row>
    <row r="115" spans="5:8" s="39" customFormat="1" ht="15.75" customHeight="1">
      <c r="E115" s="42"/>
      <c r="F115" s="41"/>
      <c r="G115" s="41"/>
      <c r="H115" s="41"/>
    </row>
    <row r="116" spans="5:8" s="39" customFormat="1" ht="15.75" customHeight="1">
      <c r="E116" s="42"/>
      <c r="F116" s="41"/>
      <c r="G116" s="41"/>
      <c r="H116" s="41"/>
    </row>
    <row r="117" spans="5:8" s="39" customFormat="1" ht="15.75" customHeight="1">
      <c r="E117" s="42"/>
      <c r="F117" s="41"/>
      <c r="G117" s="41"/>
      <c r="H117" s="41"/>
    </row>
    <row r="118" spans="5:8" s="39" customFormat="1" ht="15.75" customHeight="1">
      <c r="E118" s="42"/>
      <c r="F118" s="41"/>
      <c r="G118" s="41"/>
      <c r="H118" s="41"/>
    </row>
    <row r="119" spans="5:8" s="39" customFormat="1" ht="15.75" customHeight="1">
      <c r="E119" s="42"/>
      <c r="F119" s="41"/>
      <c r="G119" s="41"/>
      <c r="H119" s="41"/>
    </row>
    <row r="120" spans="5:8" s="39" customFormat="1" ht="15.75" customHeight="1">
      <c r="E120" s="42"/>
      <c r="F120" s="41"/>
      <c r="G120" s="41"/>
      <c r="H120" s="41"/>
    </row>
    <row r="121" spans="5:8" s="39" customFormat="1" ht="15.75" customHeight="1">
      <c r="E121" s="42"/>
      <c r="F121" s="41"/>
      <c r="G121" s="41"/>
      <c r="H121" s="41"/>
    </row>
    <row r="122" spans="5:8" s="39" customFormat="1" ht="15.75" customHeight="1">
      <c r="E122" s="42"/>
      <c r="F122" s="41"/>
      <c r="G122" s="41"/>
      <c r="H122" s="41"/>
    </row>
    <row r="123" spans="5:8" s="39" customFormat="1" ht="15.75" customHeight="1">
      <c r="E123" s="42"/>
      <c r="F123" s="41"/>
      <c r="G123" s="41"/>
      <c r="H123" s="41"/>
    </row>
    <row r="124" spans="5:8" s="39" customFormat="1" ht="15.75" customHeight="1">
      <c r="E124" s="42"/>
      <c r="F124" s="41"/>
      <c r="G124" s="41"/>
      <c r="H124" s="41"/>
    </row>
    <row r="125" spans="5:8" s="39" customFormat="1" ht="15.75" customHeight="1">
      <c r="E125" s="42"/>
      <c r="F125" s="41"/>
      <c r="G125" s="41"/>
      <c r="H125" s="41"/>
    </row>
    <row r="126" spans="5:8" s="39" customFormat="1" ht="15.75" customHeight="1">
      <c r="E126" s="42"/>
      <c r="F126" s="41"/>
      <c r="G126" s="41"/>
      <c r="H126" s="41"/>
    </row>
    <row r="127" spans="5:8" s="39" customFormat="1" ht="15.75" customHeight="1">
      <c r="E127" s="42"/>
      <c r="F127" s="41"/>
      <c r="G127" s="41"/>
      <c r="H127" s="41"/>
    </row>
    <row r="128" spans="5:8" s="39" customFormat="1" ht="15.75" customHeight="1">
      <c r="E128" s="42"/>
      <c r="F128" s="41"/>
      <c r="G128" s="41"/>
      <c r="H128" s="41"/>
    </row>
    <row r="129" spans="5:8" s="39" customFormat="1" ht="15.75" customHeight="1">
      <c r="E129" s="42"/>
      <c r="F129" s="41"/>
      <c r="G129" s="41"/>
      <c r="H129" s="41"/>
    </row>
    <row r="130" spans="5:8" s="39" customFormat="1" ht="15.75" customHeight="1">
      <c r="E130" s="42"/>
      <c r="F130" s="41"/>
      <c r="G130" s="41"/>
      <c r="H130" s="41"/>
    </row>
    <row r="131" spans="5:8" s="39" customFormat="1" ht="15.75" customHeight="1">
      <c r="E131" s="42"/>
      <c r="F131" s="41"/>
      <c r="G131" s="41"/>
      <c r="H131" s="41"/>
    </row>
    <row r="132" spans="5:8" s="39" customFormat="1" ht="15.75" customHeight="1">
      <c r="E132" s="42"/>
      <c r="F132" s="41"/>
      <c r="G132" s="41"/>
      <c r="H132" s="41"/>
    </row>
    <row r="133" spans="5:8" s="39" customFormat="1" ht="15.75" customHeight="1">
      <c r="E133" s="42"/>
      <c r="F133" s="41"/>
      <c r="G133" s="41"/>
      <c r="H133" s="41"/>
    </row>
    <row r="134" spans="5:8" s="39" customFormat="1" ht="15.75" customHeight="1">
      <c r="E134" s="42"/>
      <c r="F134" s="41"/>
      <c r="G134" s="41"/>
      <c r="H134" s="41"/>
    </row>
    <row r="135" spans="5:8" s="39" customFormat="1" ht="15.75" customHeight="1">
      <c r="E135" s="42"/>
      <c r="F135" s="41"/>
      <c r="G135" s="41"/>
      <c r="H135" s="41"/>
    </row>
    <row r="136" spans="5:8" s="39" customFormat="1" ht="15.75" customHeight="1">
      <c r="E136" s="42"/>
      <c r="F136" s="41"/>
      <c r="G136" s="41"/>
      <c r="H136" s="41"/>
    </row>
    <row r="137" spans="5:8" s="39" customFormat="1" ht="15.75" customHeight="1">
      <c r="E137" s="42"/>
      <c r="F137" s="41"/>
      <c r="G137" s="41"/>
      <c r="H137" s="41"/>
    </row>
    <row r="138" spans="5:8" s="39" customFormat="1" ht="15.75" customHeight="1">
      <c r="E138" s="42"/>
      <c r="F138" s="41"/>
      <c r="G138" s="41"/>
      <c r="H138" s="41"/>
    </row>
    <row r="139" spans="5:8" s="39" customFormat="1" ht="15.75" customHeight="1">
      <c r="E139" s="42"/>
      <c r="F139" s="41"/>
      <c r="G139" s="41"/>
      <c r="H139" s="41"/>
    </row>
    <row r="140" spans="5:8" s="39" customFormat="1" ht="15.75" customHeight="1">
      <c r="E140" s="42"/>
      <c r="F140" s="41"/>
      <c r="G140" s="41"/>
      <c r="H140" s="41"/>
    </row>
    <row r="141" spans="5:8" s="39" customFormat="1" ht="15.75" customHeight="1">
      <c r="E141" s="42"/>
      <c r="F141" s="41"/>
      <c r="G141" s="41"/>
      <c r="H141" s="41"/>
    </row>
    <row r="142" spans="5:8" s="39" customFormat="1" ht="15.75" customHeight="1">
      <c r="E142" s="42"/>
      <c r="F142" s="41"/>
      <c r="G142" s="41"/>
      <c r="H142" s="41"/>
    </row>
    <row r="143" spans="5:8" s="39" customFormat="1" ht="15.75" customHeight="1">
      <c r="E143" s="42"/>
      <c r="F143" s="41"/>
      <c r="G143" s="41"/>
      <c r="H143" s="41"/>
    </row>
    <row r="144" spans="5:8" s="39" customFormat="1" ht="15.75" customHeight="1">
      <c r="E144" s="42"/>
      <c r="F144" s="41"/>
      <c r="G144" s="41"/>
      <c r="H144" s="41"/>
    </row>
    <row r="145" spans="5:8" s="39" customFormat="1" ht="15.75" customHeight="1">
      <c r="E145" s="42"/>
      <c r="F145" s="41"/>
      <c r="G145" s="41"/>
      <c r="H145" s="41"/>
    </row>
    <row r="146" spans="5:8" s="39" customFormat="1" ht="15.75" customHeight="1">
      <c r="E146" s="42"/>
      <c r="F146" s="41"/>
      <c r="G146" s="41"/>
      <c r="H146" s="41"/>
    </row>
    <row r="147" spans="5:8" s="39" customFormat="1" ht="15.75" customHeight="1">
      <c r="E147" s="42"/>
      <c r="F147" s="41"/>
      <c r="G147" s="41"/>
      <c r="H147" s="41"/>
    </row>
    <row r="148" spans="5:8" s="39" customFormat="1" ht="15.75" customHeight="1">
      <c r="E148" s="42"/>
      <c r="F148" s="41"/>
      <c r="G148" s="41"/>
      <c r="H148" s="41"/>
    </row>
    <row r="149" spans="5:8" s="39" customFormat="1" ht="15.75" customHeight="1">
      <c r="E149" s="42"/>
      <c r="F149" s="41"/>
      <c r="G149" s="41"/>
      <c r="H149" s="41"/>
    </row>
    <row r="150" spans="5:8" s="39" customFormat="1" ht="15.75" customHeight="1">
      <c r="E150" s="42"/>
      <c r="F150" s="41"/>
      <c r="G150" s="41"/>
      <c r="H150" s="41"/>
    </row>
    <row r="151" spans="5:8" s="39" customFormat="1" ht="15.75" customHeight="1">
      <c r="E151" s="42"/>
      <c r="F151" s="41"/>
      <c r="G151" s="41"/>
      <c r="H151" s="41"/>
    </row>
    <row r="152" spans="5:8" s="39" customFormat="1" ht="15.75" customHeight="1">
      <c r="E152" s="42"/>
      <c r="F152" s="41"/>
      <c r="G152" s="41"/>
      <c r="H152" s="41"/>
    </row>
    <row r="153" spans="5:8" s="39" customFormat="1" ht="15.75" customHeight="1">
      <c r="E153" s="42"/>
      <c r="F153" s="41"/>
      <c r="G153" s="41"/>
      <c r="H153" s="41"/>
    </row>
    <row r="154" spans="5:8" s="39" customFormat="1" ht="15.75" customHeight="1">
      <c r="E154" s="42"/>
      <c r="F154" s="41"/>
      <c r="G154" s="41"/>
      <c r="H154" s="41"/>
    </row>
    <row r="155" spans="5:8" s="39" customFormat="1" ht="15.75" customHeight="1">
      <c r="E155" s="42"/>
      <c r="F155" s="41"/>
      <c r="G155" s="41"/>
      <c r="H155" s="41"/>
    </row>
    <row r="156" spans="5:8" s="39" customFormat="1" ht="15.75" customHeight="1">
      <c r="E156" s="42"/>
      <c r="F156" s="41"/>
      <c r="G156" s="41"/>
      <c r="H156" s="41"/>
    </row>
    <row r="157" spans="5:8" s="39" customFormat="1" ht="15.75" customHeight="1">
      <c r="E157" s="42"/>
      <c r="F157" s="41"/>
      <c r="G157" s="41"/>
      <c r="H157" s="41"/>
    </row>
    <row r="158" spans="5:8" s="39" customFormat="1" ht="15.75" customHeight="1">
      <c r="E158" s="42"/>
      <c r="F158" s="41"/>
      <c r="G158" s="41"/>
      <c r="H158" s="41"/>
    </row>
    <row r="159" spans="5:8" s="39" customFormat="1" ht="15.75" customHeight="1">
      <c r="E159" s="42"/>
      <c r="F159" s="41"/>
      <c r="G159" s="41"/>
      <c r="H159" s="41"/>
    </row>
    <row r="160" spans="5:8" s="39" customFormat="1" ht="15.75" customHeight="1">
      <c r="E160" s="42"/>
      <c r="F160" s="41"/>
      <c r="G160" s="41"/>
      <c r="H160" s="41"/>
    </row>
    <row r="161" ht="15.75" customHeight="1">
      <c r="B161" s="39"/>
    </row>
    <row r="162" ht="15.75" customHeight="1">
      <c r="B162" s="39"/>
    </row>
    <row r="163" ht="15.75" customHeight="1">
      <c r="B163" s="39"/>
    </row>
    <row r="164" ht="15.75" customHeight="1">
      <c r="B164" s="39"/>
    </row>
  </sheetData>
  <sheetProtection password="CD68" sheet="1"/>
  <mergeCells count="8">
    <mergeCell ref="D37:H37"/>
    <mergeCell ref="C17:D17"/>
    <mergeCell ref="B1:D1"/>
    <mergeCell ref="F1:H1"/>
    <mergeCell ref="B3:H3"/>
    <mergeCell ref="C8:D8"/>
    <mergeCell ref="C5:D5"/>
    <mergeCell ref="F7:H7"/>
  </mergeCells>
  <printOptions horizontalCentered="1"/>
  <pageMargins left="0.5" right="0.7" top="0.5" bottom="0.5" header="0.5" footer="0.5"/>
  <pageSetup horizontalDpi="600" verticalDpi="600" orientation="portrait" scale="75" r:id="rId1"/>
  <headerFooter>
    <oddFooter>&amp;C&amp;9Page: &amp;P of  &amp;N&amp;R&amp;9(Rev. Mar/2010)</oddFooter>
  </headerFooter>
</worksheet>
</file>

<file path=xl/worksheets/sheet6.xml><?xml version="1.0" encoding="utf-8"?>
<worksheet xmlns="http://schemas.openxmlformats.org/spreadsheetml/2006/main" xmlns:r="http://schemas.openxmlformats.org/officeDocument/2006/relationships">
  <sheetPr>
    <tabColor theme="6" tint="0.39998000860214233"/>
  </sheetPr>
  <dimension ref="A1:O94"/>
  <sheetViews>
    <sheetView showGridLines="0" zoomScalePageLayoutView="0" workbookViewId="0" topLeftCell="A1">
      <selection activeCell="A1" sqref="A1"/>
    </sheetView>
  </sheetViews>
  <sheetFormatPr defaultColWidth="10.625" defaultRowHeight="15.75" customHeight="1"/>
  <cols>
    <col min="1" max="1" width="2.625" style="189" customWidth="1"/>
    <col min="2" max="2" width="11.125" style="189" customWidth="1"/>
    <col min="3" max="3" width="36.625" style="189" customWidth="1"/>
    <col min="4" max="4" width="16.625" style="275" customWidth="1"/>
    <col min="5" max="5" width="16.625" style="209" customWidth="1"/>
    <col min="6" max="6" width="16.625" style="276" customWidth="1"/>
    <col min="7" max="7" width="16.625" style="279" customWidth="1"/>
    <col min="8" max="8" width="12.625" style="279" customWidth="1"/>
    <col min="9" max="10" width="16.625" style="279" customWidth="1"/>
    <col min="11" max="11" width="16.625" style="189" customWidth="1"/>
    <col min="12" max="12" width="2.625" style="189" customWidth="1"/>
    <col min="13" max="13" width="10.625" style="74" customWidth="1"/>
    <col min="14" max="14" width="12.125" style="74" bestFit="1" customWidth="1"/>
    <col min="15" max="15" width="12.00390625" style="74" bestFit="1" customWidth="1"/>
    <col min="16" max="16384" width="10.625" style="74" customWidth="1"/>
  </cols>
  <sheetData>
    <row r="1" spans="1:12" s="563" customFormat="1" ht="15.75" customHeight="1">
      <c r="A1" s="474"/>
      <c r="B1" s="474"/>
      <c r="C1" s="474"/>
      <c r="D1" s="569"/>
      <c r="E1" s="317"/>
      <c r="F1" s="570"/>
      <c r="G1" s="571"/>
      <c r="H1" s="571"/>
      <c r="I1" s="571"/>
      <c r="J1" s="571"/>
      <c r="K1" s="474"/>
      <c r="L1" s="474"/>
    </row>
    <row r="2" spans="1:12" s="563" customFormat="1" ht="15.75" customHeight="1">
      <c r="A2" s="474"/>
      <c r="B2" s="474"/>
      <c r="C2" s="474"/>
      <c r="D2" s="569"/>
      <c r="E2" s="317"/>
      <c r="F2" s="570"/>
      <c r="G2" s="571"/>
      <c r="H2" s="571"/>
      <c r="I2" s="571"/>
      <c r="J2" s="571"/>
      <c r="K2" s="474"/>
      <c r="L2" s="474"/>
    </row>
    <row r="3" spans="1:12" s="563" customFormat="1" ht="15.75" customHeight="1">
      <c r="A3" s="474"/>
      <c r="B3" s="474"/>
      <c r="C3" s="474"/>
      <c r="D3" s="569"/>
      <c r="E3" s="317"/>
      <c r="F3" s="570"/>
      <c r="G3" s="571"/>
      <c r="H3" s="571"/>
      <c r="I3" s="571"/>
      <c r="J3" s="571"/>
      <c r="K3" s="474"/>
      <c r="L3" s="474"/>
    </row>
    <row r="4" spans="1:12" s="563" customFormat="1" ht="15.75" customHeight="1">
      <c r="A4" s="474"/>
      <c r="B4" s="474"/>
      <c r="C4" s="474"/>
      <c r="D4" s="569"/>
      <c r="E4" s="317"/>
      <c r="F4" s="570"/>
      <c r="G4" s="571"/>
      <c r="H4" s="571"/>
      <c r="I4" s="571"/>
      <c r="J4" s="571"/>
      <c r="K4" s="474"/>
      <c r="L4" s="474"/>
    </row>
    <row r="5" spans="1:12" s="563" customFormat="1" ht="15.75" customHeight="1">
      <c r="A5" s="474"/>
      <c r="B5" s="474"/>
      <c r="C5" s="474"/>
      <c r="D5" s="569"/>
      <c r="E5" s="317"/>
      <c r="F5" s="570"/>
      <c r="G5" s="571"/>
      <c r="H5" s="571"/>
      <c r="I5" s="571"/>
      <c r="J5" s="571"/>
      <c r="K5" s="474"/>
      <c r="L5" s="474"/>
    </row>
    <row r="6" spans="1:12" s="563" customFormat="1" ht="15.75" customHeight="1">
      <c r="A6" s="474"/>
      <c r="B6" s="474"/>
      <c r="C6" s="474"/>
      <c r="D6" s="569"/>
      <c r="E6" s="317"/>
      <c r="F6" s="570"/>
      <c r="G6" s="571"/>
      <c r="H6" s="571"/>
      <c r="I6" s="571"/>
      <c r="J6" s="571"/>
      <c r="K6" s="474"/>
      <c r="L6" s="474"/>
    </row>
    <row r="7" spans="1:12" s="563" customFormat="1" ht="15.75" customHeight="1">
      <c r="A7" s="474"/>
      <c r="B7" s="474"/>
      <c r="C7" s="474"/>
      <c r="D7" s="569"/>
      <c r="E7" s="317"/>
      <c r="F7" s="570"/>
      <c r="G7" s="571"/>
      <c r="H7" s="571"/>
      <c r="I7" s="571"/>
      <c r="J7" s="571"/>
      <c r="K7" s="474"/>
      <c r="L7" s="474"/>
    </row>
    <row r="8" spans="1:12" s="563" customFormat="1" ht="15.75" customHeight="1">
      <c r="A8" s="474"/>
      <c r="B8" s="474"/>
      <c r="C8" s="474"/>
      <c r="D8" s="569"/>
      <c r="E8" s="317"/>
      <c r="F8" s="570"/>
      <c r="G8" s="571"/>
      <c r="H8" s="571"/>
      <c r="I8" s="571"/>
      <c r="J8" s="571"/>
      <c r="K8" s="474"/>
      <c r="L8" s="474"/>
    </row>
    <row r="9" spans="1:12" s="563" customFormat="1" ht="15.75" customHeight="1">
      <c r="A9" s="474"/>
      <c r="B9" s="474"/>
      <c r="C9" s="474"/>
      <c r="D9" s="569"/>
      <c r="E9" s="317"/>
      <c r="F9" s="570"/>
      <c r="G9" s="571"/>
      <c r="H9" s="571"/>
      <c r="I9" s="571"/>
      <c r="J9" s="571"/>
      <c r="K9" s="474"/>
      <c r="L9" s="474"/>
    </row>
    <row r="10" spans="1:12" s="563" customFormat="1" ht="15.75" customHeight="1">
      <c r="A10" s="474"/>
      <c r="B10" s="474"/>
      <c r="C10" s="474"/>
      <c r="D10" s="569"/>
      <c r="E10" s="317"/>
      <c r="F10" s="570"/>
      <c r="G10" s="571"/>
      <c r="H10" s="571"/>
      <c r="I10" s="571"/>
      <c r="J10" s="571"/>
      <c r="K10" s="474"/>
      <c r="L10" s="474"/>
    </row>
    <row r="11" spans="1:12" s="563" customFormat="1" ht="15.75" customHeight="1">
      <c r="A11" s="474"/>
      <c r="B11" s="474"/>
      <c r="C11" s="474"/>
      <c r="D11" s="569"/>
      <c r="E11" s="317"/>
      <c r="F11" s="570"/>
      <c r="G11" s="571"/>
      <c r="H11" s="571"/>
      <c r="I11" s="571"/>
      <c r="J11" s="571"/>
      <c r="K11" s="474"/>
      <c r="L11" s="474"/>
    </row>
    <row r="12" spans="1:12" s="563" customFormat="1" ht="19.5" customHeight="1">
      <c r="A12" s="474"/>
      <c r="B12" s="474"/>
      <c r="C12" s="474"/>
      <c r="D12" s="569"/>
      <c r="E12" s="317"/>
      <c r="F12" s="570"/>
      <c r="G12" s="571"/>
      <c r="H12" s="571"/>
      <c r="I12" s="571"/>
      <c r="J12" s="571"/>
      <c r="K12" s="474"/>
      <c r="L12" s="474"/>
    </row>
    <row r="13" spans="1:12" s="563" customFormat="1" ht="27" customHeight="1" thickBot="1">
      <c r="A13" s="474"/>
      <c r="B13" s="474"/>
      <c r="C13" s="474"/>
      <c r="D13" s="569"/>
      <c r="E13" s="317"/>
      <c r="F13" s="570"/>
      <c r="G13" s="571"/>
      <c r="H13" s="571"/>
      <c r="I13" s="571"/>
      <c r="J13" s="571"/>
      <c r="K13" s="474"/>
      <c r="L13" s="474"/>
    </row>
    <row r="14" spans="1:12" s="563" customFormat="1" ht="23.25" customHeight="1" thickBot="1">
      <c r="A14" s="474"/>
      <c r="B14" s="652" t="s">
        <v>596</v>
      </c>
      <c r="C14" s="653"/>
      <c r="D14" s="653"/>
      <c r="E14" s="653"/>
      <c r="F14" s="653"/>
      <c r="G14" s="653"/>
      <c r="H14" s="653"/>
      <c r="I14" s="653"/>
      <c r="J14" s="654"/>
      <c r="K14" s="474"/>
      <c r="L14" s="474"/>
    </row>
    <row r="15" spans="1:12" s="563" customFormat="1" ht="48" customHeight="1" thickBot="1">
      <c r="A15" s="474"/>
      <c r="B15" s="581" t="s">
        <v>597</v>
      </c>
      <c r="C15" s="649" t="s">
        <v>598</v>
      </c>
      <c r="D15" s="650"/>
      <c r="E15" s="650"/>
      <c r="F15" s="650"/>
      <c r="G15" s="650"/>
      <c r="H15" s="650"/>
      <c r="I15" s="650"/>
      <c r="J15" s="651"/>
      <c r="K15" s="474"/>
      <c r="L15" s="474"/>
    </row>
    <row r="16" spans="1:12" s="563" customFormat="1" ht="48" customHeight="1" thickBot="1">
      <c r="A16" s="474"/>
      <c r="B16" s="572" t="s">
        <v>377</v>
      </c>
      <c r="C16" s="646" t="s">
        <v>599</v>
      </c>
      <c r="D16" s="647"/>
      <c r="E16" s="647"/>
      <c r="F16" s="647"/>
      <c r="G16" s="647"/>
      <c r="H16" s="647"/>
      <c r="I16" s="647"/>
      <c r="J16" s="648"/>
      <c r="K16" s="474"/>
      <c r="L16" s="474"/>
    </row>
    <row r="17" spans="1:12" s="563" customFormat="1" ht="48" customHeight="1" thickBot="1">
      <c r="A17" s="474"/>
      <c r="B17" s="572" t="s">
        <v>600</v>
      </c>
      <c r="C17" s="646" t="s">
        <v>601</v>
      </c>
      <c r="D17" s="647"/>
      <c r="E17" s="647"/>
      <c r="F17" s="647"/>
      <c r="G17" s="647"/>
      <c r="H17" s="647"/>
      <c r="I17" s="647"/>
      <c r="J17" s="648"/>
      <c r="K17" s="474"/>
      <c r="L17" s="474"/>
    </row>
    <row r="18" spans="1:12" s="563" customFormat="1" ht="48" customHeight="1" thickBot="1">
      <c r="A18" s="474"/>
      <c r="B18" s="572" t="s">
        <v>609</v>
      </c>
      <c r="C18" s="646" t="s">
        <v>602</v>
      </c>
      <c r="D18" s="647"/>
      <c r="E18" s="647"/>
      <c r="F18" s="647"/>
      <c r="G18" s="647"/>
      <c r="H18" s="647"/>
      <c r="I18" s="647"/>
      <c r="J18" s="648"/>
      <c r="K18" s="474"/>
      <c r="L18" s="474"/>
    </row>
    <row r="19" spans="1:12" s="563" customFormat="1" ht="48" customHeight="1" thickBot="1">
      <c r="A19" s="474"/>
      <c r="B19" s="572" t="s">
        <v>603</v>
      </c>
      <c r="C19" s="655" t="s">
        <v>617</v>
      </c>
      <c r="D19" s="656"/>
      <c r="E19" s="656"/>
      <c r="F19" s="656"/>
      <c r="G19" s="656"/>
      <c r="H19" s="656"/>
      <c r="I19" s="656"/>
      <c r="J19" s="657"/>
      <c r="K19" s="474"/>
      <c r="L19" s="474"/>
    </row>
    <row r="20" spans="1:12" s="563" customFormat="1" ht="15.75" customHeight="1">
      <c r="A20" s="474"/>
      <c r="B20" s="474"/>
      <c r="C20" s="474"/>
      <c r="D20" s="569"/>
      <c r="E20" s="317"/>
      <c r="F20" s="570"/>
      <c r="G20" s="571"/>
      <c r="H20" s="571"/>
      <c r="I20" s="571"/>
      <c r="J20" s="571"/>
      <c r="K20" s="474"/>
      <c r="L20" s="474"/>
    </row>
    <row r="21" spans="1:12" s="546" customFormat="1" ht="15.75" customHeight="1">
      <c r="A21" s="540"/>
      <c r="B21" s="100" t="s">
        <v>604</v>
      </c>
      <c r="C21" s="540"/>
      <c r="D21" s="275"/>
      <c r="E21" s="209"/>
      <c r="F21" s="276"/>
      <c r="G21" s="279"/>
      <c r="H21" s="279"/>
      <c r="I21" s="279"/>
      <c r="J21" s="279"/>
      <c r="K21" s="540"/>
      <c r="L21" s="540"/>
    </row>
    <row r="22" spans="1:12" s="546" customFormat="1" ht="15.75" customHeight="1">
      <c r="A22" s="540"/>
      <c r="B22" s="540"/>
      <c r="C22" s="540"/>
      <c r="D22" s="275"/>
      <c r="E22" s="209"/>
      <c r="F22" s="276"/>
      <c r="G22" s="279"/>
      <c r="H22" s="279"/>
      <c r="I22" s="279"/>
      <c r="J22" s="279"/>
      <c r="K22" s="540"/>
      <c r="L22" s="540"/>
    </row>
    <row r="23" spans="1:12" s="234" customFormat="1" ht="15.75" customHeight="1">
      <c r="A23" s="231"/>
      <c r="B23" s="669" t="str">
        <f>IF((Cover!$E$15=" "),LookUpData!$A$32,(LookUpData!$A$32&amp;"  "&amp;Cover!E$15))</f>
        <v>Annual Report of:  </v>
      </c>
      <c r="C23" s="669"/>
      <c r="D23" s="669"/>
      <c r="E23" s="232"/>
      <c r="F23" s="233"/>
      <c r="G23" s="233"/>
      <c r="H23" s="233"/>
      <c r="I23" s="668" t="str">
        <f>IF((Cover!$G$26="Select a Year"),LookUpData!$A$33,(LookUpData!$A$34&amp;" "&amp;Cover!$G$26))</f>
        <v>For the period ending:</v>
      </c>
      <c r="J23" s="668"/>
      <c r="K23" s="668"/>
      <c r="L23" s="231"/>
    </row>
    <row r="24" spans="2:11" ht="15.75" customHeight="1">
      <c r="B24" s="661" t="s">
        <v>391</v>
      </c>
      <c r="C24" s="661"/>
      <c r="D24" s="661"/>
      <c r="E24" s="661"/>
      <c r="F24" s="235"/>
      <c r="G24" s="235"/>
      <c r="H24" s="235"/>
      <c r="I24" s="235"/>
      <c r="J24" s="236"/>
      <c r="K24" s="237"/>
    </row>
    <row r="25" spans="2:11" ht="15.75" customHeight="1">
      <c r="B25" s="238" t="s">
        <v>396</v>
      </c>
      <c r="C25" s="239"/>
      <c r="D25" s="239"/>
      <c r="E25" s="239"/>
      <c r="F25" s="240"/>
      <c r="G25" s="240"/>
      <c r="H25" s="240"/>
      <c r="I25" s="235"/>
      <c r="J25" s="236"/>
      <c r="K25" s="237"/>
    </row>
    <row r="26" spans="2:11" ht="9" customHeight="1">
      <c r="B26" s="238"/>
      <c r="C26" s="239"/>
      <c r="D26" s="239"/>
      <c r="E26" s="239"/>
      <c r="F26" s="240"/>
      <c r="G26" s="240"/>
      <c r="H26" s="240"/>
      <c r="I26" s="235"/>
      <c r="J26" s="236"/>
      <c r="K26" s="237"/>
    </row>
    <row r="27" spans="2:11" ht="9" customHeight="1">
      <c r="B27" s="238"/>
      <c r="C27" s="239"/>
      <c r="D27" s="239"/>
      <c r="E27" s="239"/>
      <c r="F27" s="240"/>
      <c r="G27" s="240"/>
      <c r="H27" s="240"/>
      <c r="I27" s="235"/>
      <c r="J27" s="236"/>
      <c r="K27" s="237"/>
    </row>
    <row r="28" spans="2:11" ht="15.75" customHeight="1">
      <c r="B28" s="671" t="s">
        <v>605</v>
      </c>
      <c r="C28" s="671"/>
      <c r="D28" s="671"/>
      <c r="E28" s="671"/>
      <c r="F28" s="671"/>
      <c r="G28" s="671"/>
      <c r="H28" s="671"/>
      <c r="I28" s="671"/>
      <c r="J28" s="671"/>
      <c r="K28" s="671"/>
    </row>
    <row r="29" spans="2:11" ht="9" customHeight="1" thickBot="1">
      <c r="B29" s="241"/>
      <c r="C29" s="242"/>
      <c r="D29" s="243"/>
      <c r="E29" s="244"/>
      <c r="F29" s="245"/>
      <c r="G29" s="245"/>
      <c r="H29" s="245"/>
      <c r="I29" s="245"/>
      <c r="J29" s="245"/>
      <c r="K29" s="246"/>
    </row>
    <row r="30" spans="2:11" ht="69" customHeight="1" thickBot="1">
      <c r="B30" s="247" t="s">
        <v>0</v>
      </c>
      <c r="C30" s="248" t="s">
        <v>1</v>
      </c>
      <c r="D30" s="249" t="s">
        <v>377</v>
      </c>
      <c r="E30" s="250" t="s">
        <v>409</v>
      </c>
      <c r="F30" s="251" t="s">
        <v>410</v>
      </c>
      <c r="G30" s="251" t="s">
        <v>378</v>
      </c>
      <c r="H30" s="251" t="s">
        <v>390</v>
      </c>
      <c r="I30" s="108" t="s">
        <v>528</v>
      </c>
      <c r="J30" s="108" t="s">
        <v>381</v>
      </c>
      <c r="K30" s="250" t="s">
        <v>529</v>
      </c>
    </row>
    <row r="31" spans="2:11" ht="15.75" customHeight="1">
      <c r="B31" s="252"/>
      <c r="C31" s="253"/>
      <c r="D31" s="254"/>
      <c r="E31" s="254"/>
      <c r="F31" s="254"/>
      <c r="G31" s="254"/>
      <c r="H31" s="255"/>
      <c r="I31" s="255"/>
      <c r="J31" s="256"/>
      <c r="K31" s="256"/>
    </row>
    <row r="32" spans="2:11" ht="15.75" customHeight="1">
      <c r="B32" s="252"/>
      <c r="C32" s="235" t="s">
        <v>372</v>
      </c>
      <c r="D32" s="254"/>
      <c r="E32" s="254"/>
      <c r="F32" s="254"/>
      <c r="G32" s="254"/>
      <c r="H32" s="255"/>
      <c r="I32" s="255"/>
      <c r="J32" s="256"/>
      <c r="K32" s="256"/>
    </row>
    <row r="33" spans="2:11" ht="15.75" customHeight="1">
      <c r="B33" s="252">
        <v>303</v>
      </c>
      <c r="C33" s="259" t="s">
        <v>327</v>
      </c>
      <c r="D33" s="411"/>
      <c r="E33" s="411"/>
      <c r="F33" s="411"/>
      <c r="G33" s="412">
        <f>D33+E33-F33</f>
        <v>0</v>
      </c>
      <c r="H33" s="260"/>
      <c r="I33" s="260"/>
      <c r="J33" s="260"/>
      <c r="K33" s="260"/>
    </row>
    <row r="34" spans="2:11" ht="15.75" customHeight="1">
      <c r="B34" s="252">
        <v>303.01</v>
      </c>
      <c r="C34" s="259" t="s">
        <v>379</v>
      </c>
      <c r="D34" s="411"/>
      <c r="E34" s="411"/>
      <c r="F34" s="411"/>
      <c r="G34" s="412">
        <f>D34+E34-F34</f>
        <v>0</v>
      </c>
      <c r="H34" s="260"/>
      <c r="I34" s="260"/>
      <c r="J34" s="260"/>
      <c r="K34" s="260"/>
    </row>
    <row r="35" spans="2:11" ht="15.75" customHeight="1">
      <c r="B35" s="257"/>
      <c r="C35" s="261"/>
      <c r="D35" s="412"/>
      <c r="E35" s="412"/>
      <c r="F35" s="412"/>
      <c r="G35" s="412"/>
      <c r="H35" s="255"/>
      <c r="I35" s="255"/>
      <c r="J35" s="256"/>
      <c r="K35" s="256"/>
    </row>
    <row r="36" spans="2:11" ht="15.75" customHeight="1">
      <c r="B36" s="252"/>
      <c r="C36" s="258" t="s">
        <v>373</v>
      </c>
      <c r="D36" s="412"/>
      <c r="E36" s="412"/>
      <c r="F36" s="412"/>
      <c r="G36" s="412"/>
      <c r="H36" s="255"/>
      <c r="I36" s="255"/>
      <c r="J36" s="256"/>
      <c r="K36" s="256"/>
    </row>
    <row r="37" spans="2:15" ht="15.75" customHeight="1">
      <c r="B37" s="257">
        <v>304</v>
      </c>
      <c r="C37" s="261" t="s">
        <v>328</v>
      </c>
      <c r="D37" s="411"/>
      <c r="E37" s="411"/>
      <c r="F37" s="411"/>
      <c r="G37" s="412">
        <f>D37+E37-F37</f>
        <v>0</v>
      </c>
      <c r="H37" s="255">
        <v>0.029</v>
      </c>
      <c r="I37" s="408">
        <f aca="true" t="shared" si="0" ref="I37:I61">ROUND(IF(($G37-$J37)&gt;($G37*$H37),($G37*$H37),($G37-$J37)),0)</f>
        <v>0</v>
      </c>
      <c r="J37" s="409"/>
      <c r="K37" s="410">
        <f aca="true" t="shared" si="1" ref="K37:K61">I37+J37</f>
        <v>0</v>
      </c>
      <c r="N37" s="304"/>
      <c r="O37" s="354"/>
    </row>
    <row r="38" spans="2:11" ht="15.75" customHeight="1">
      <c r="B38" s="257">
        <v>305</v>
      </c>
      <c r="C38" s="261" t="s">
        <v>329</v>
      </c>
      <c r="D38" s="411"/>
      <c r="E38" s="411"/>
      <c r="F38" s="411"/>
      <c r="G38" s="412">
        <f aca="true" t="shared" si="2" ref="G38:G61">D38+E38-F38</f>
        <v>0</v>
      </c>
      <c r="H38" s="255">
        <v>0.02</v>
      </c>
      <c r="I38" s="408">
        <f t="shared" si="0"/>
        <v>0</v>
      </c>
      <c r="J38" s="409"/>
      <c r="K38" s="410">
        <f t="shared" si="1"/>
        <v>0</v>
      </c>
    </row>
    <row r="39" spans="2:11" ht="15.75" customHeight="1">
      <c r="B39" s="257">
        <v>306</v>
      </c>
      <c r="C39" s="261" t="s">
        <v>374</v>
      </c>
      <c r="D39" s="411"/>
      <c r="E39" s="411"/>
      <c r="F39" s="411"/>
      <c r="G39" s="412">
        <f t="shared" si="2"/>
        <v>0</v>
      </c>
      <c r="H39" s="255">
        <v>0.029</v>
      </c>
      <c r="I39" s="408">
        <f t="shared" si="0"/>
        <v>0</v>
      </c>
      <c r="J39" s="409"/>
      <c r="K39" s="410">
        <f t="shared" si="1"/>
        <v>0</v>
      </c>
    </row>
    <row r="40" spans="2:15" ht="15.75" customHeight="1">
      <c r="B40" s="257">
        <v>307</v>
      </c>
      <c r="C40" s="261" t="s">
        <v>330</v>
      </c>
      <c r="D40" s="411"/>
      <c r="E40" s="411"/>
      <c r="F40" s="411"/>
      <c r="G40" s="412">
        <f t="shared" si="2"/>
        <v>0</v>
      </c>
      <c r="H40" s="255">
        <v>0.04</v>
      </c>
      <c r="I40" s="408">
        <f t="shared" si="0"/>
        <v>0</v>
      </c>
      <c r="J40" s="409"/>
      <c r="K40" s="410">
        <f>I40+J40</f>
        <v>0</v>
      </c>
      <c r="N40" s="304"/>
      <c r="O40" s="304"/>
    </row>
    <row r="41" spans="2:11" ht="15.75" customHeight="1">
      <c r="B41" s="257">
        <v>308</v>
      </c>
      <c r="C41" s="261" t="s">
        <v>331</v>
      </c>
      <c r="D41" s="411"/>
      <c r="E41" s="411"/>
      <c r="F41" s="411"/>
      <c r="G41" s="412">
        <f t="shared" si="2"/>
        <v>0</v>
      </c>
      <c r="H41" s="255">
        <v>0.04</v>
      </c>
      <c r="I41" s="408">
        <f t="shared" si="0"/>
        <v>0</v>
      </c>
      <c r="J41" s="409"/>
      <c r="K41" s="410">
        <f t="shared" si="1"/>
        <v>0</v>
      </c>
    </row>
    <row r="42" spans="2:14" ht="15.75" customHeight="1">
      <c r="B42" s="257">
        <v>309</v>
      </c>
      <c r="C42" s="261" t="s">
        <v>332</v>
      </c>
      <c r="D42" s="411"/>
      <c r="E42" s="411"/>
      <c r="F42" s="411"/>
      <c r="G42" s="412">
        <f t="shared" si="2"/>
        <v>0</v>
      </c>
      <c r="H42" s="255">
        <v>0.02</v>
      </c>
      <c r="I42" s="408">
        <f t="shared" si="0"/>
        <v>0</v>
      </c>
      <c r="J42" s="409"/>
      <c r="K42" s="410">
        <f t="shared" si="1"/>
        <v>0</v>
      </c>
      <c r="N42" s="304"/>
    </row>
    <row r="43" spans="2:14" ht="15.75" customHeight="1">
      <c r="B43" s="257">
        <v>310</v>
      </c>
      <c r="C43" s="261" t="s">
        <v>333</v>
      </c>
      <c r="D43" s="411"/>
      <c r="E43" s="411"/>
      <c r="F43" s="411"/>
      <c r="G43" s="412">
        <f t="shared" si="2"/>
        <v>0</v>
      </c>
      <c r="H43" s="255">
        <v>0.09</v>
      </c>
      <c r="I43" s="408">
        <f t="shared" si="0"/>
        <v>0</v>
      </c>
      <c r="J43" s="409"/>
      <c r="K43" s="410">
        <f t="shared" si="1"/>
        <v>0</v>
      </c>
      <c r="N43" s="304"/>
    </row>
    <row r="44" spans="2:15" ht="15.75" customHeight="1">
      <c r="B44" s="257">
        <v>311</v>
      </c>
      <c r="C44" s="261" t="s">
        <v>334</v>
      </c>
      <c r="D44" s="411"/>
      <c r="E44" s="411"/>
      <c r="F44" s="411"/>
      <c r="G44" s="412">
        <f t="shared" si="2"/>
        <v>0</v>
      </c>
      <c r="H44" s="255">
        <v>0.05</v>
      </c>
      <c r="I44" s="408">
        <f t="shared" si="0"/>
        <v>0</v>
      </c>
      <c r="J44" s="409"/>
      <c r="K44" s="410">
        <f t="shared" si="1"/>
        <v>0</v>
      </c>
      <c r="N44" s="304"/>
      <c r="O44" s="354"/>
    </row>
    <row r="45" spans="2:11" ht="15.75" customHeight="1">
      <c r="B45" s="257">
        <v>320</v>
      </c>
      <c r="C45" s="261" t="s">
        <v>335</v>
      </c>
      <c r="D45" s="411"/>
      <c r="E45" s="411"/>
      <c r="F45" s="411"/>
      <c r="G45" s="412">
        <f t="shared" si="2"/>
        <v>0</v>
      </c>
      <c r="H45" s="255">
        <v>0.05</v>
      </c>
      <c r="I45" s="408">
        <f t="shared" si="0"/>
        <v>0</v>
      </c>
      <c r="J45" s="409"/>
      <c r="K45" s="410">
        <f t="shared" si="1"/>
        <v>0</v>
      </c>
    </row>
    <row r="46" spans="2:11" ht="15.75" customHeight="1">
      <c r="B46" s="257">
        <v>330</v>
      </c>
      <c r="C46" s="261" t="s">
        <v>336</v>
      </c>
      <c r="D46" s="411"/>
      <c r="E46" s="411"/>
      <c r="F46" s="411"/>
      <c r="G46" s="412">
        <f t="shared" si="2"/>
        <v>0</v>
      </c>
      <c r="H46" s="255">
        <v>0.033</v>
      </c>
      <c r="I46" s="408">
        <f t="shared" si="0"/>
        <v>0</v>
      </c>
      <c r="J46" s="409"/>
      <c r="K46" s="410">
        <f t="shared" si="1"/>
        <v>0</v>
      </c>
    </row>
    <row r="47" spans="2:15" ht="15.75" customHeight="1">
      <c r="B47" s="257">
        <v>331</v>
      </c>
      <c r="C47" s="261" t="s">
        <v>337</v>
      </c>
      <c r="D47" s="411"/>
      <c r="E47" s="411"/>
      <c r="F47" s="411"/>
      <c r="G47" s="412">
        <f t="shared" si="2"/>
        <v>0</v>
      </c>
      <c r="H47" s="255">
        <v>0.02</v>
      </c>
      <c r="I47" s="408">
        <f t="shared" si="0"/>
        <v>0</v>
      </c>
      <c r="J47" s="409"/>
      <c r="K47" s="410">
        <f t="shared" si="1"/>
        <v>0</v>
      </c>
      <c r="N47" s="304"/>
      <c r="O47" s="354"/>
    </row>
    <row r="48" spans="2:11" ht="15.75" customHeight="1">
      <c r="B48" s="257">
        <v>333</v>
      </c>
      <c r="C48" s="261" t="s">
        <v>338</v>
      </c>
      <c r="D48" s="411"/>
      <c r="E48" s="411"/>
      <c r="F48" s="411"/>
      <c r="G48" s="412">
        <f t="shared" si="2"/>
        <v>0</v>
      </c>
      <c r="H48" s="255">
        <v>0.033</v>
      </c>
      <c r="I48" s="408">
        <f t="shared" si="0"/>
        <v>0</v>
      </c>
      <c r="J48" s="409"/>
      <c r="K48" s="410">
        <f t="shared" si="1"/>
        <v>0</v>
      </c>
    </row>
    <row r="49" spans="2:11" ht="15.75" customHeight="1">
      <c r="B49" s="257">
        <v>334</v>
      </c>
      <c r="C49" s="261" t="s">
        <v>339</v>
      </c>
      <c r="D49" s="411"/>
      <c r="E49" s="411"/>
      <c r="F49" s="411"/>
      <c r="G49" s="412">
        <f t="shared" si="2"/>
        <v>0</v>
      </c>
      <c r="H49" s="255">
        <v>0.026</v>
      </c>
      <c r="I49" s="408">
        <f t="shared" si="0"/>
        <v>0</v>
      </c>
      <c r="J49" s="409"/>
      <c r="K49" s="410">
        <f t="shared" si="1"/>
        <v>0</v>
      </c>
    </row>
    <row r="50" spans="2:11" ht="15.75" customHeight="1">
      <c r="B50" s="257">
        <v>335</v>
      </c>
      <c r="C50" s="261" t="s">
        <v>340</v>
      </c>
      <c r="D50" s="411"/>
      <c r="E50" s="411"/>
      <c r="F50" s="411"/>
      <c r="G50" s="412">
        <f t="shared" si="2"/>
        <v>0</v>
      </c>
      <c r="H50" s="255">
        <v>0.024</v>
      </c>
      <c r="I50" s="408">
        <f t="shared" si="0"/>
        <v>0</v>
      </c>
      <c r="J50" s="409"/>
      <c r="K50" s="410">
        <f t="shared" si="1"/>
        <v>0</v>
      </c>
    </row>
    <row r="51" spans="2:11" ht="15.75" customHeight="1">
      <c r="B51" s="257">
        <v>336</v>
      </c>
      <c r="C51" s="261" t="s">
        <v>341</v>
      </c>
      <c r="D51" s="411"/>
      <c r="E51" s="411"/>
      <c r="F51" s="411"/>
      <c r="G51" s="412">
        <f t="shared" si="2"/>
        <v>0</v>
      </c>
      <c r="H51" s="255">
        <v>0.029</v>
      </c>
      <c r="I51" s="408">
        <f t="shared" si="0"/>
        <v>0</v>
      </c>
      <c r="J51" s="409"/>
      <c r="K51" s="410">
        <f t="shared" si="1"/>
        <v>0</v>
      </c>
    </row>
    <row r="52" spans="2:11" ht="15.75" customHeight="1">
      <c r="B52" s="257">
        <v>339</v>
      </c>
      <c r="C52" s="261" t="s">
        <v>342</v>
      </c>
      <c r="D52" s="411"/>
      <c r="E52" s="411"/>
      <c r="F52" s="411"/>
      <c r="G52" s="412">
        <f t="shared" si="2"/>
        <v>0</v>
      </c>
      <c r="H52" s="255">
        <v>0.09</v>
      </c>
      <c r="I52" s="408">
        <f t="shared" si="0"/>
        <v>0</v>
      </c>
      <c r="J52" s="409"/>
      <c r="K52" s="410">
        <f t="shared" si="1"/>
        <v>0</v>
      </c>
    </row>
    <row r="53" spans="2:11" ht="15.75" customHeight="1">
      <c r="B53" s="257">
        <v>340</v>
      </c>
      <c r="C53" s="261" t="s">
        <v>343</v>
      </c>
      <c r="D53" s="411"/>
      <c r="E53" s="411"/>
      <c r="F53" s="411"/>
      <c r="G53" s="412">
        <f t="shared" si="2"/>
        <v>0</v>
      </c>
      <c r="H53" s="255">
        <v>0.048</v>
      </c>
      <c r="I53" s="408">
        <f t="shared" si="0"/>
        <v>0</v>
      </c>
      <c r="J53" s="409"/>
      <c r="K53" s="410">
        <f t="shared" si="1"/>
        <v>0</v>
      </c>
    </row>
    <row r="54" spans="2:11" ht="15.75" customHeight="1">
      <c r="B54" s="257">
        <v>341</v>
      </c>
      <c r="C54" s="261" t="s">
        <v>344</v>
      </c>
      <c r="D54" s="411"/>
      <c r="E54" s="411"/>
      <c r="F54" s="411"/>
      <c r="G54" s="412">
        <f t="shared" si="2"/>
        <v>0</v>
      </c>
      <c r="H54" s="255">
        <v>0.129</v>
      </c>
      <c r="I54" s="408">
        <f t="shared" si="0"/>
        <v>0</v>
      </c>
      <c r="J54" s="409"/>
      <c r="K54" s="410">
        <f t="shared" si="1"/>
        <v>0</v>
      </c>
    </row>
    <row r="55" spans="2:11" ht="15.75" customHeight="1">
      <c r="B55" s="257">
        <v>342</v>
      </c>
      <c r="C55" s="261" t="s">
        <v>345</v>
      </c>
      <c r="D55" s="411"/>
      <c r="E55" s="411"/>
      <c r="F55" s="411"/>
      <c r="G55" s="412">
        <f t="shared" si="2"/>
        <v>0</v>
      </c>
      <c r="H55" s="255">
        <v>0.05</v>
      </c>
      <c r="I55" s="408">
        <f t="shared" si="0"/>
        <v>0</v>
      </c>
      <c r="J55" s="409"/>
      <c r="K55" s="410">
        <f t="shared" si="1"/>
        <v>0</v>
      </c>
    </row>
    <row r="56" spans="2:11" ht="15.75" customHeight="1">
      <c r="B56" s="257">
        <v>343</v>
      </c>
      <c r="C56" s="261" t="s">
        <v>375</v>
      </c>
      <c r="D56" s="411"/>
      <c r="E56" s="411"/>
      <c r="F56" s="411"/>
      <c r="G56" s="412">
        <f t="shared" si="2"/>
        <v>0</v>
      </c>
      <c r="H56" s="255">
        <v>0.063</v>
      </c>
      <c r="I56" s="408">
        <f t="shared" si="0"/>
        <v>0</v>
      </c>
      <c r="J56" s="409"/>
      <c r="K56" s="410">
        <f t="shared" si="1"/>
        <v>0</v>
      </c>
    </row>
    <row r="57" spans="2:11" ht="15.75" customHeight="1">
      <c r="B57" s="257">
        <v>344</v>
      </c>
      <c r="C57" s="261" t="s">
        <v>346</v>
      </c>
      <c r="D57" s="411"/>
      <c r="E57" s="411"/>
      <c r="F57" s="411"/>
      <c r="G57" s="412">
        <f t="shared" si="2"/>
        <v>0</v>
      </c>
      <c r="H57" s="255">
        <v>0.067</v>
      </c>
      <c r="I57" s="408">
        <f t="shared" si="0"/>
        <v>0</v>
      </c>
      <c r="J57" s="409"/>
      <c r="K57" s="410">
        <f t="shared" si="1"/>
        <v>0</v>
      </c>
    </row>
    <row r="58" spans="2:15" ht="15.75" customHeight="1">
      <c r="B58" s="257">
        <v>345</v>
      </c>
      <c r="C58" s="261" t="s">
        <v>347</v>
      </c>
      <c r="D58" s="411"/>
      <c r="E58" s="411"/>
      <c r="F58" s="411"/>
      <c r="G58" s="412">
        <f t="shared" si="2"/>
        <v>0</v>
      </c>
      <c r="H58" s="255">
        <v>0.09</v>
      </c>
      <c r="I58" s="408">
        <f t="shared" si="0"/>
        <v>0</v>
      </c>
      <c r="J58" s="409"/>
      <c r="K58" s="410">
        <f t="shared" si="1"/>
        <v>0</v>
      </c>
      <c r="N58" s="304"/>
      <c r="O58" s="354"/>
    </row>
    <row r="59" spans="2:11" ht="15.75" customHeight="1">
      <c r="B59" s="257">
        <v>346</v>
      </c>
      <c r="C59" s="261" t="s">
        <v>348</v>
      </c>
      <c r="D59" s="411"/>
      <c r="E59" s="411"/>
      <c r="F59" s="411"/>
      <c r="G59" s="412">
        <f t="shared" si="2"/>
        <v>0</v>
      </c>
      <c r="H59" s="255">
        <v>0.09</v>
      </c>
      <c r="I59" s="408">
        <f t="shared" si="0"/>
        <v>0</v>
      </c>
      <c r="J59" s="409"/>
      <c r="K59" s="410">
        <f t="shared" si="1"/>
        <v>0</v>
      </c>
    </row>
    <row r="60" spans="2:11" ht="15.75" customHeight="1">
      <c r="B60" s="257">
        <v>347</v>
      </c>
      <c r="C60" s="261" t="s">
        <v>635</v>
      </c>
      <c r="D60" s="411"/>
      <c r="E60" s="411"/>
      <c r="F60" s="411"/>
      <c r="G60" s="412">
        <f t="shared" si="2"/>
        <v>0</v>
      </c>
      <c r="H60" s="255">
        <v>0.09</v>
      </c>
      <c r="I60" s="408">
        <f t="shared" si="0"/>
        <v>0</v>
      </c>
      <c r="J60" s="409"/>
      <c r="K60" s="410">
        <f t="shared" si="1"/>
        <v>0</v>
      </c>
    </row>
    <row r="61" spans="2:11" ht="15.75" customHeight="1">
      <c r="B61" s="257">
        <v>348</v>
      </c>
      <c r="C61" s="261" t="s">
        <v>376</v>
      </c>
      <c r="D61" s="411"/>
      <c r="E61" s="411"/>
      <c r="F61" s="411"/>
      <c r="G61" s="412">
        <f t="shared" si="2"/>
        <v>0</v>
      </c>
      <c r="H61" s="255">
        <v>0.09</v>
      </c>
      <c r="I61" s="408">
        <f t="shared" si="0"/>
        <v>0</v>
      </c>
      <c r="J61" s="409"/>
      <c r="K61" s="410">
        <f t="shared" si="1"/>
        <v>0</v>
      </c>
    </row>
    <row r="62" spans="2:11" ht="15.75" customHeight="1">
      <c r="B62" s="257"/>
      <c r="C62" s="262"/>
      <c r="D62" s="256"/>
      <c r="E62" s="256"/>
      <c r="F62" s="256"/>
      <c r="G62" s="256"/>
      <c r="H62" s="263"/>
      <c r="I62" s="263"/>
      <c r="J62" s="256"/>
      <c r="K62" s="256"/>
    </row>
    <row r="63" spans="2:11" ht="15.75" customHeight="1">
      <c r="B63" s="257"/>
      <c r="C63" s="262"/>
      <c r="D63" s="256"/>
      <c r="E63" s="256"/>
      <c r="F63" s="256"/>
      <c r="G63" s="256"/>
      <c r="H63" s="263"/>
      <c r="I63" s="263"/>
      <c r="J63" s="256"/>
      <c r="K63" s="256"/>
    </row>
    <row r="64" spans="2:11" ht="15.75" customHeight="1">
      <c r="B64" s="252"/>
      <c r="C64" s="264"/>
      <c r="D64" s="265"/>
      <c r="E64" s="265"/>
      <c r="F64" s="265"/>
      <c r="G64" s="265"/>
      <c r="H64" s="266"/>
      <c r="I64" s="266"/>
      <c r="J64" s="265"/>
      <c r="K64" s="265"/>
    </row>
    <row r="65" spans="2:11" ht="15.75" customHeight="1" thickBot="1">
      <c r="B65" s="670" t="s">
        <v>415</v>
      </c>
      <c r="C65" s="670"/>
      <c r="D65" s="462">
        <f>SUM(D37:D61)</f>
        <v>0</v>
      </c>
      <c r="E65" s="462">
        <f>SUM(E37:E61)</f>
        <v>0</v>
      </c>
      <c r="F65" s="462">
        <f>SUM(F37:F61)</f>
        <v>0</v>
      </c>
      <c r="G65" s="462">
        <f>SUM(G37:G61)</f>
        <v>0</v>
      </c>
      <c r="H65" s="463"/>
      <c r="I65" s="462">
        <f>SUM(I37:I61)</f>
        <v>0</v>
      </c>
      <c r="J65" s="462">
        <f>SUM(J37:J61)</f>
        <v>0</v>
      </c>
      <c r="K65" s="462">
        <f>SUM(K37:K61)</f>
        <v>0</v>
      </c>
    </row>
    <row r="66" spans="2:11" ht="15.75" customHeight="1" thickTop="1">
      <c r="B66" s="267"/>
      <c r="C66" s="270"/>
      <c r="D66" s="271">
        <v>101</v>
      </c>
      <c r="E66" s="271" t="s">
        <v>392</v>
      </c>
      <c r="F66" s="271" t="s">
        <v>393</v>
      </c>
      <c r="G66" s="271">
        <v>101</v>
      </c>
      <c r="H66" s="271"/>
      <c r="I66" s="271">
        <v>403</v>
      </c>
      <c r="J66" s="271">
        <v>108</v>
      </c>
      <c r="K66" s="271">
        <v>108</v>
      </c>
    </row>
    <row r="67" spans="2:11" ht="15.75" customHeight="1">
      <c r="B67" s="267"/>
      <c r="C67" s="272"/>
      <c r="D67" s="273"/>
      <c r="E67" s="273"/>
      <c r="F67" s="273"/>
      <c r="G67" s="273"/>
      <c r="H67" s="269"/>
      <c r="I67" s="273"/>
      <c r="J67" s="273"/>
      <c r="K67" s="273"/>
    </row>
    <row r="68" spans="2:11" ht="15.75" customHeight="1">
      <c r="B68" s="290" t="s">
        <v>411</v>
      </c>
      <c r="C68" s="274"/>
      <c r="G68" s="276"/>
      <c r="H68" s="276"/>
      <c r="I68" s="276"/>
      <c r="J68" s="276"/>
      <c r="K68" s="209"/>
    </row>
    <row r="69" spans="2:11" ht="15.75" customHeight="1">
      <c r="B69" s="291" t="s">
        <v>412</v>
      </c>
      <c r="C69" s="274"/>
      <c r="G69" s="276"/>
      <c r="H69" s="276"/>
      <c r="I69" s="355"/>
      <c r="J69" s="355"/>
      <c r="K69" s="209"/>
    </row>
    <row r="70" spans="2:11" ht="15.75" customHeight="1">
      <c r="B70" s="292" t="s">
        <v>413</v>
      </c>
      <c r="C70" s="274"/>
      <c r="G70" s="276"/>
      <c r="H70" s="276"/>
      <c r="I70" s="355"/>
      <c r="J70" s="276"/>
      <c r="K70" s="209"/>
    </row>
    <row r="71" spans="2:11" ht="15.75" customHeight="1">
      <c r="B71" s="292" t="s">
        <v>414</v>
      </c>
      <c r="C71" s="274"/>
      <c r="G71" s="276"/>
      <c r="H71" s="276"/>
      <c r="I71" s="276"/>
      <c r="J71" s="276"/>
      <c r="K71" s="209"/>
    </row>
    <row r="72" spans="2:11" ht="15.75" customHeight="1">
      <c r="B72" s="585" t="s">
        <v>636</v>
      </c>
      <c r="C72" s="274"/>
      <c r="G72" s="276"/>
      <c r="H72" s="276"/>
      <c r="I72" s="276"/>
      <c r="J72" s="276"/>
      <c r="K72" s="209"/>
    </row>
    <row r="73" spans="1:12" s="234" customFormat="1" ht="15.75" customHeight="1">
      <c r="A73" s="231"/>
      <c r="B73" s="669" t="str">
        <f>IF((Cover!$E$15=" "),LookUpData!$A$32,(LookUpData!$A$32&amp;"  "&amp;Cover!E$15))</f>
        <v>Annual Report of:  </v>
      </c>
      <c r="C73" s="669"/>
      <c r="D73" s="669"/>
      <c r="E73" s="232"/>
      <c r="F73" s="233"/>
      <c r="G73" s="233"/>
      <c r="H73" s="233"/>
      <c r="I73" s="668" t="str">
        <f>IF((Cover!$G$26="Select a Year"),LookUpData!$A$33,(LookUpData!$A$34&amp;" "&amp;Cover!$G$26))</f>
        <v>For the period ending:</v>
      </c>
      <c r="J73" s="668"/>
      <c r="K73" s="668"/>
      <c r="L73" s="231"/>
    </row>
    <row r="74" spans="2:11" ht="15.75" customHeight="1">
      <c r="B74" s="661" t="s">
        <v>391</v>
      </c>
      <c r="C74" s="661"/>
      <c r="D74" s="661"/>
      <c r="E74" s="661"/>
      <c r="F74" s="235"/>
      <c r="G74" s="235"/>
      <c r="H74" s="235"/>
      <c r="I74" s="235"/>
      <c r="J74" s="236"/>
      <c r="K74" s="237"/>
    </row>
    <row r="75" spans="2:11" ht="15.75" customHeight="1">
      <c r="B75" s="268" t="s">
        <v>397</v>
      </c>
      <c r="C75" s="239"/>
      <c r="D75" s="239"/>
      <c r="E75" s="239"/>
      <c r="F75" s="235"/>
      <c r="G75" s="235"/>
      <c r="H75" s="235"/>
      <c r="I75" s="235"/>
      <c r="J75" s="236"/>
      <c r="K75" s="237"/>
    </row>
    <row r="76" spans="2:11" ht="15.75" customHeight="1" thickBot="1">
      <c r="B76" s="241"/>
      <c r="C76" s="242"/>
      <c r="D76" s="243"/>
      <c r="E76" s="244"/>
      <c r="F76" s="245"/>
      <c r="G76" s="245"/>
      <c r="H76" s="245"/>
      <c r="I76" s="245"/>
      <c r="J76" s="245"/>
      <c r="K76" s="246"/>
    </row>
    <row r="77" spans="2:11" ht="48" thickBot="1">
      <c r="B77" s="247" t="s">
        <v>0</v>
      </c>
      <c r="C77" s="662" t="s">
        <v>1</v>
      </c>
      <c r="D77" s="663"/>
      <c r="E77" s="663"/>
      <c r="F77" s="663"/>
      <c r="G77" s="663"/>
      <c r="H77" s="664"/>
      <c r="I77" s="251" t="s">
        <v>406</v>
      </c>
      <c r="J77" s="108" t="s">
        <v>404</v>
      </c>
      <c r="K77" s="108" t="s">
        <v>405</v>
      </c>
    </row>
    <row r="78" spans="2:14" ht="31.5" customHeight="1">
      <c r="B78" s="281"/>
      <c r="C78" s="665"/>
      <c r="D78" s="666"/>
      <c r="E78" s="666"/>
      <c r="F78" s="666"/>
      <c r="G78" s="666"/>
      <c r="H78" s="667"/>
      <c r="I78" s="583" t="s">
        <v>402</v>
      </c>
      <c r="J78" s="282"/>
      <c r="K78" s="280"/>
      <c r="N78" s="278"/>
    </row>
    <row r="79" spans="2:11" ht="31.5" customHeight="1">
      <c r="B79" s="281"/>
      <c r="C79" s="658"/>
      <c r="D79" s="659"/>
      <c r="E79" s="659"/>
      <c r="F79" s="659"/>
      <c r="G79" s="659"/>
      <c r="H79" s="660"/>
      <c r="I79" s="583" t="s">
        <v>402</v>
      </c>
      <c r="J79" s="282"/>
      <c r="K79" s="280"/>
    </row>
    <row r="80" spans="2:11" ht="31.5" customHeight="1">
      <c r="B80" s="281"/>
      <c r="C80" s="658"/>
      <c r="D80" s="659"/>
      <c r="E80" s="659"/>
      <c r="F80" s="659"/>
      <c r="G80" s="659"/>
      <c r="H80" s="660"/>
      <c r="I80" s="583" t="s">
        <v>402</v>
      </c>
      <c r="J80" s="283"/>
      <c r="K80" s="284"/>
    </row>
    <row r="81" spans="2:11" ht="31.5" customHeight="1">
      <c r="B81" s="281"/>
      <c r="C81" s="658"/>
      <c r="D81" s="659"/>
      <c r="E81" s="659"/>
      <c r="F81" s="659"/>
      <c r="G81" s="659"/>
      <c r="H81" s="660"/>
      <c r="I81" s="583" t="s">
        <v>402</v>
      </c>
      <c r="J81" s="283"/>
      <c r="K81" s="284"/>
    </row>
    <row r="82" spans="2:11" ht="31.5" customHeight="1">
      <c r="B82" s="281"/>
      <c r="C82" s="658"/>
      <c r="D82" s="659"/>
      <c r="E82" s="659"/>
      <c r="F82" s="659"/>
      <c r="G82" s="659"/>
      <c r="H82" s="660"/>
      <c r="I82" s="583" t="s">
        <v>402</v>
      </c>
      <c r="J82" s="282"/>
      <c r="K82" s="280"/>
    </row>
    <row r="83" spans="2:11" ht="31.5" customHeight="1">
      <c r="B83" s="281"/>
      <c r="C83" s="658"/>
      <c r="D83" s="659"/>
      <c r="E83" s="659"/>
      <c r="F83" s="659"/>
      <c r="G83" s="659"/>
      <c r="H83" s="660"/>
      <c r="I83" s="583" t="s">
        <v>402</v>
      </c>
      <c r="J83" s="282"/>
      <c r="K83" s="280"/>
    </row>
    <row r="84" spans="2:11" ht="31.5" customHeight="1">
      <c r="B84" s="281"/>
      <c r="C84" s="658"/>
      <c r="D84" s="659"/>
      <c r="E84" s="659"/>
      <c r="F84" s="659"/>
      <c r="G84" s="659"/>
      <c r="H84" s="660"/>
      <c r="I84" s="583" t="s">
        <v>402</v>
      </c>
      <c r="J84" s="285"/>
      <c r="K84" s="280"/>
    </row>
    <row r="85" spans="2:11" ht="31.5" customHeight="1">
      <c r="B85" s="281"/>
      <c r="C85" s="658"/>
      <c r="D85" s="659"/>
      <c r="E85" s="659"/>
      <c r="F85" s="659"/>
      <c r="G85" s="659"/>
      <c r="H85" s="660"/>
      <c r="I85" s="583" t="s">
        <v>402</v>
      </c>
      <c r="J85" s="285"/>
      <c r="K85" s="280"/>
    </row>
    <row r="86" spans="2:11" ht="31.5" customHeight="1">
      <c r="B86" s="281"/>
      <c r="C86" s="658"/>
      <c r="D86" s="659"/>
      <c r="E86" s="659"/>
      <c r="F86" s="659"/>
      <c r="G86" s="659"/>
      <c r="H86" s="660"/>
      <c r="I86" s="583" t="s">
        <v>402</v>
      </c>
      <c r="J86" s="285"/>
      <c r="K86" s="280"/>
    </row>
    <row r="87" spans="2:11" ht="31.5" customHeight="1">
      <c r="B87" s="281"/>
      <c r="C87" s="658"/>
      <c r="D87" s="659"/>
      <c r="E87" s="659"/>
      <c r="F87" s="659"/>
      <c r="G87" s="659"/>
      <c r="H87" s="660"/>
      <c r="I87" s="583" t="s">
        <v>402</v>
      </c>
      <c r="J87" s="285"/>
      <c r="K87" s="280"/>
    </row>
    <row r="88" spans="2:11" ht="31.5" customHeight="1">
      <c r="B88" s="281"/>
      <c r="C88" s="658"/>
      <c r="D88" s="659"/>
      <c r="E88" s="659"/>
      <c r="F88" s="659"/>
      <c r="G88" s="659"/>
      <c r="H88" s="660"/>
      <c r="I88" s="583" t="s">
        <v>402</v>
      </c>
      <c r="J88" s="285"/>
      <c r="K88" s="280"/>
    </row>
    <row r="89" spans="2:11" ht="31.5" customHeight="1">
      <c r="B89" s="281"/>
      <c r="C89" s="658"/>
      <c r="D89" s="659"/>
      <c r="E89" s="659"/>
      <c r="F89" s="659"/>
      <c r="G89" s="659"/>
      <c r="H89" s="660"/>
      <c r="I89" s="583" t="s">
        <v>402</v>
      </c>
      <c r="J89" s="285"/>
      <c r="K89" s="280"/>
    </row>
    <row r="90" spans="2:11" ht="31.5" customHeight="1">
      <c r="B90" s="281"/>
      <c r="C90" s="658"/>
      <c r="D90" s="659"/>
      <c r="E90" s="659"/>
      <c r="F90" s="659"/>
      <c r="G90" s="659"/>
      <c r="H90" s="660"/>
      <c r="I90" s="583" t="s">
        <v>402</v>
      </c>
      <c r="J90" s="285"/>
      <c r="K90" s="280"/>
    </row>
    <row r="91" spans="2:11" ht="31.5" customHeight="1">
      <c r="B91" s="281"/>
      <c r="C91" s="658"/>
      <c r="D91" s="659"/>
      <c r="E91" s="659"/>
      <c r="F91" s="659"/>
      <c r="G91" s="659"/>
      <c r="H91" s="660"/>
      <c r="I91" s="583" t="s">
        <v>402</v>
      </c>
      <c r="J91" s="285"/>
      <c r="K91" s="280"/>
    </row>
    <row r="92" spans="2:11" ht="31.5" customHeight="1">
      <c r="B92" s="281"/>
      <c r="C92" s="658"/>
      <c r="D92" s="659"/>
      <c r="E92" s="659"/>
      <c r="F92" s="659"/>
      <c r="G92" s="659"/>
      <c r="H92" s="660"/>
      <c r="I92" s="583" t="s">
        <v>402</v>
      </c>
      <c r="J92" s="285"/>
      <c r="K92" s="280"/>
    </row>
    <row r="93" spans="2:11" ht="31.5" customHeight="1">
      <c r="B93" s="281"/>
      <c r="C93" s="658"/>
      <c r="D93" s="659"/>
      <c r="E93" s="659"/>
      <c r="F93" s="659"/>
      <c r="G93" s="659"/>
      <c r="H93" s="660"/>
      <c r="I93" s="583" t="s">
        <v>402</v>
      </c>
      <c r="J93" s="285"/>
      <c r="K93" s="280"/>
    </row>
    <row r="94" spans="2:11" ht="31.5" customHeight="1">
      <c r="B94" s="281"/>
      <c r="C94" s="658"/>
      <c r="D94" s="659"/>
      <c r="E94" s="659"/>
      <c r="F94" s="659"/>
      <c r="G94" s="659"/>
      <c r="H94" s="660"/>
      <c r="I94" s="583" t="s">
        <v>402</v>
      </c>
      <c r="J94" s="285"/>
      <c r="K94" s="280"/>
    </row>
  </sheetData>
  <sheetProtection password="CD68" sheet="1"/>
  <mergeCells count="32">
    <mergeCell ref="I23:K23"/>
    <mergeCell ref="B24:E24"/>
    <mergeCell ref="B23:D23"/>
    <mergeCell ref="B73:D73"/>
    <mergeCell ref="I73:K73"/>
    <mergeCell ref="B65:C65"/>
    <mergeCell ref="B28:K28"/>
    <mergeCell ref="B74:E74"/>
    <mergeCell ref="C77:H77"/>
    <mergeCell ref="C78:H78"/>
    <mergeCell ref="C79:H79"/>
    <mergeCell ref="C80:H80"/>
    <mergeCell ref="C81:H81"/>
    <mergeCell ref="C82:H82"/>
    <mergeCell ref="C83:H83"/>
    <mergeCell ref="C84:H84"/>
    <mergeCell ref="C85:H85"/>
    <mergeCell ref="C91:H91"/>
    <mergeCell ref="C92:H92"/>
    <mergeCell ref="C93:H93"/>
    <mergeCell ref="C94:H94"/>
    <mergeCell ref="C86:H86"/>
    <mergeCell ref="C87:H87"/>
    <mergeCell ref="C88:H88"/>
    <mergeCell ref="C89:H89"/>
    <mergeCell ref="C90:H90"/>
    <mergeCell ref="C17:J17"/>
    <mergeCell ref="C15:J15"/>
    <mergeCell ref="B14:J14"/>
    <mergeCell ref="C18:J18"/>
    <mergeCell ref="C19:J19"/>
    <mergeCell ref="C16:J16"/>
  </mergeCells>
  <dataValidations count="1">
    <dataValidation type="list" allowBlank="1" showInputMessage="1" showErrorMessage="1" error="Must Select From List!" sqref="I78:I94">
      <formula1>Assets_and_Deprec</formula1>
    </dataValidation>
  </dataValidations>
  <printOptions horizontalCentered="1"/>
  <pageMargins left="0.5" right="0.7" top="0.5" bottom="0.5" header="0.5" footer="0.5"/>
  <pageSetup horizontalDpi="600" verticalDpi="600" orientation="landscape" scale="64" r:id="rId2"/>
  <headerFooter>
    <oddFooter>&amp;C&amp;9Page: &amp;P of  &amp;N&amp;R&amp;9(Rev. Mar/2010)</oddFooter>
  </headerFooter>
  <rowBreaks count="2" manualBreakCount="2">
    <brk id="72" max="255" man="1"/>
    <brk id="96" max="11" man="1"/>
  </rowBreaks>
  <ignoredErrors>
    <ignoredError sqref="K37:K60" unlockedFormula="1"/>
  </ignoredErrors>
  <drawing r:id="rId1"/>
</worksheet>
</file>

<file path=xl/worksheets/sheet7.xml><?xml version="1.0" encoding="utf-8"?>
<worksheet xmlns="http://schemas.openxmlformats.org/spreadsheetml/2006/main" xmlns:r="http://schemas.openxmlformats.org/officeDocument/2006/relationships">
  <sheetPr>
    <tabColor theme="6" tint="0.39998000860214233"/>
  </sheetPr>
  <dimension ref="A1:O99"/>
  <sheetViews>
    <sheetView showGridLines="0" zoomScale="90" zoomScaleNormal="90" zoomScalePageLayoutView="0" workbookViewId="0" topLeftCell="A1">
      <selection activeCell="A1" sqref="A1"/>
    </sheetView>
  </sheetViews>
  <sheetFormatPr defaultColWidth="10.625" defaultRowHeight="15.75" customHeight="1"/>
  <cols>
    <col min="1" max="1" width="2.625" style="189" customWidth="1"/>
    <col min="2" max="2" width="11.75390625" style="189" customWidth="1"/>
    <col min="3" max="3" width="36.625" style="189" customWidth="1"/>
    <col min="4" max="4" width="16.625" style="275" customWidth="1"/>
    <col min="5" max="5" width="16.625" style="209" customWidth="1"/>
    <col min="6" max="6" width="16.625" style="276" customWidth="1"/>
    <col min="7" max="7" width="16.625" style="279" customWidth="1"/>
    <col min="8" max="8" width="12.625" style="279" customWidth="1"/>
    <col min="9" max="10" width="16.625" style="279" customWidth="1"/>
    <col min="11" max="11" width="16.625" style="189" customWidth="1"/>
    <col min="12" max="12" width="2.625" style="189" customWidth="1"/>
    <col min="13" max="16384" width="10.625" style="74" customWidth="1"/>
  </cols>
  <sheetData>
    <row r="1" spans="1:12" s="546" customFormat="1" ht="15.75" customHeight="1">
      <c r="A1" s="540"/>
      <c r="B1" s="559"/>
      <c r="C1" s="540"/>
      <c r="D1" s="275"/>
      <c r="E1" s="209"/>
      <c r="F1" s="276"/>
      <c r="G1" s="279"/>
      <c r="H1" s="279"/>
      <c r="I1" s="279"/>
      <c r="J1" s="279"/>
      <c r="K1" s="540"/>
      <c r="L1" s="540"/>
    </row>
    <row r="2" spans="1:12" s="546" customFormat="1" ht="15.75" customHeight="1">
      <c r="A2" s="540"/>
      <c r="B2" s="559"/>
      <c r="C2" s="540"/>
      <c r="D2" s="275"/>
      <c r="E2" s="209"/>
      <c r="F2" s="276"/>
      <c r="G2" s="279"/>
      <c r="H2" s="279"/>
      <c r="I2" s="279"/>
      <c r="J2" s="279"/>
      <c r="K2" s="540"/>
      <c r="L2" s="540"/>
    </row>
    <row r="3" spans="1:12" s="546" customFormat="1" ht="15.75" customHeight="1">
      <c r="A3" s="540"/>
      <c r="B3" s="559"/>
      <c r="C3" s="540"/>
      <c r="D3" s="275"/>
      <c r="E3" s="209"/>
      <c r="F3" s="276"/>
      <c r="G3" s="279"/>
      <c r="H3" s="279"/>
      <c r="I3" s="279"/>
      <c r="J3" s="279"/>
      <c r="K3" s="540"/>
      <c r="L3" s="540"/>
    </row>
    <row r="4" spans="1:12" s="546" customFormat="1" ht="15.75" customHeight="1">
      <c r="A4" s="540"/>
      <c r="B4" s="559"/>
      <c r="C4" s="540"/>
      <c r="D4" s="275"/>
      <c r="E4" s="209"/>
      <c r="F4" s="276"/>
      <c r="G4" s="279"/>
      <c r="H4" s="279"/>
      <c r="I4" s="279"/>
      <c r="J4" s="279"/>
      <c r="K4" s="540"/>
      <c r="L4" s="540"/>
    </row>
    <row r="5" spans="1:12" s="546" customFormat="1" ht="15.75" customHeight="1">
      <c r="A5" s="540"/>
      <c r="B5" s="559"/>
      <c r="C5" s="540"/>
      <c r="D5" s="275"/>
      <c r="E5" s="209"/>
      <c r="F5" s="276"/>
      <c r="G5" s="279"/>
      <c r="H5" s="279"/>
      <c r="I5" s="279"/>
      <c r="J5" s="279"/>
      <c r="K5" s="540"/>
      <c r="L5" s="540"/>
    </row>
    <row r="6" spans="1:12" s="546" customFormat="1" ht="15.75" customHeight="1">
      <c r="A6" s="540"/>
      <c r="B6" s="559"/>
      <c r="C6" s="540"/>
      <c r="D6" s="275"/>
      <c r="E6" s="209"/>
      <c r="F6" s="276"/>
      <c r="G6" s="279"/>
      <c r="H6" s="279"/>
      <c r="I6" s="279"/>
      <c r="J6" s="279"/>
      <c r="K6" s="540"/>
      <c r="L6" s="540"/>
    </row>
    <row r="7" spans="1:12" s="546" customFormat="1" ht="15.75" customHeight="1">
      <c r="A7" s="540"/>
      <c r="B7" s="559"/>
      <c r="C7" s="540"/>
      <c r="D7" s="275"/>
      <c r="E7" s="209"/>
      <c r="F7" s="276"/>
      <c r="G7" s="279"/>
      <c r="H7" s="279"/>
      <c r="I7" s="279"/>
      <c r="J7" s="279"/>
      <c r="K7" s="540"/>
      <c r="L7" s="540"/>
    </row>
    <row r="8" spans="1:12" s="546" customFormat="1" ht="15.75" customHeight="1">
      <c r="A8" s="540"/>
      <c r="B8" s="559"/>
      <c r="C8" s="540"/>
      <c r="D8" s="275"/>
      <c r="E8" s="209"/>
      <c r="F8" s="276"/>
      <c r="G8" s="279"/>
      <c r="H8" s="279"/>
      <c r="I8" s="279"/>
      <c r="J8" s="279"/>
      <c r="K8" s="540"/>
      <c r="L8" s="540"/>
    </row>
    <row r="9" spans="1:12" s="546" customFormat="1" ht="15.75" customHeight="1">
      <c r="A9" s="540"/>
      <c r="B9" s="559"/>
      <c r="C9" s="540"/>
      <c r="D9" s="275"/>
      <c r="E9" s="209"/>
      <c r="F9" s="276"/>
      <c r="G9" s="279"/>
      <c r="H9" s="279"/>
      <c r="I9" s="279"/>
      <c r="J9" s="279"/>
      <c r="K9" s="540"/>
      <c r="L9" s="540"/>
    </row>
    <row r="10" spans="1:12" s="546" customFormat="1" ht="15.75" customHeight="1">
      <c r="A10" s="540"/>
      <c r="B10" s="559"/>
      <c r="C10" s="540"/>
      <c r="D10" s="275"/>
      <c r="E10" s="209"/>
      <c r="F10" s="276"/>
      <c r="G10" s="279"/>
      <c r="H10" s="279"/>
      <c r="I10" s="279"/>
      <c r="J10" s="279"/>
      <c r="K10" s="540"/>
      <c r="L10" s="540"/>
    </row>
    <row r="11" spans="1:12" s="546" customFormat="1" ht="15.75" customHeight="1">
      <c r="A11" s="540"/>
      <c r="B11" s="540"/>
      <c r="C11" s="540"/>
      <c r="D11" s="275"/>
      <c r="E11" s="209"/>
      <c r="F11" s="276"/>
      <c r="G11" s="279"/>
      <c r="H11" s="279"/>
      <c r="I11" s="279"/>
      <c r="J11" s="279"/>
      <c r="K11" s="540"/>
      <c r="L11" s="540"/>
    </row>
    <row r="12" spans="1:12" s="563" customFormat="1" ht="15.75" customHeight="1">
      <c r="A12" s="564"/>
      <c r="B12" s="564"/>
      <c r="C12" s="564"/>
      <c r="D12" s="566"/>
      <c r="E12" s="565"/>
      <c r="F12" s="567"/>
      <c r="G12" s="568"/>
      <c r="H12" s="568"/>
      <c r="I12" s="568"/>
      <c r="J12" s="568"/>
      <c r="K12" s="564"/>
      <c r="L12" s="564"/>
    </row>
    <row r="13" spans="1:12" s="563" customFormat="1" ht="15.75" customHeight="1">
      <c r="A13" s="564"/>
      <c r="B13" s="564"/>
      <c r="C13" s="564"/>
      <c r="D13" s="566"/>
      <c r="E13" s="565"/>
      <c r="F13" s="567"/>
      <c r="G13" s="568"/>
      <c r="H13" s="568"/>
      <c r="I13" s="568"/>
      <c r="J13" s="568"/>
      <c r="K13" s="564"/>
      <c r="L13" s="564"/>
    </row>
    <row r="14" spans="1:12" s="563" customFormat="1" ht="15.75" customHeight="1">
      <c r="A14" s="564"/>
      <c r="B14" s="564"/>
      <c r="C14" s="564"/>
      <c r="D14" s="566"/>
      <c r="E14" s="565"/>
      <c r="F14" s="567"/>
      <c r="G14" s="568"/>
      <c r="H14" s="568"/>
      <c r="I14" s="568"/>
      <c r="J14" s="568"/>
      <c r="K14" s="564"/>
      <c r="L14" s="564"/>
    </row>
    <row r="15" spans="1:12" s="563" customFormat="1" ht="15.75" customHeight="1">
      <c r="A15" s="564"/>
      <c r="B15" s="564"/>
      <c r="C15" s="564"/>
      <c r="D15" s="566"/>
      <c r="E15" s="565"/>
      <c r="F15" s="567"/>
      <c r="G15" s="568"/>
      <c r="H15" s="568"/>
      <c r="I15" s="568"/>
      <c r="J15" s="568"/>
      <c r="K15" s="564"/>
      <c r="L15" s="564"/>
    </row>
    <row r="16" spans="1:12" s="563" customFormat="1" ht="15.75" customHeight="1">
      <c r="A16" s="564"/>
      <c r="B16" s="564"/>
      <c r="C16" s="564"/>
      <c r="D16" s="566"/>
      <c r="E16" s="565"/>
      <c r="F16" s="567"/>
      <c r="G16" s="568"/>
      <c r="H16" s="568"/>
      <c r="I16" s="568"/>
      <c r="J16" s="568"/>
      <c r="K16" s="564"/>
      <c r="L16" s="564"/>
    </row>
    <row r="17" spans="1:12" s="563" customFormat="1" ht="15.75" customHeight="1">
      <c r="A17" s="564"/>
      <c r="B17" s="564"/>
      <c r="C17" s="564"/>
      <c r="D17" s="566"/>
      <c r="E17" s="565"/>
      <c r="F17" s="567"/>
      <c r="G17" s="568"/>
      <c r="H17" s="568"/>
      <c r="I17" s="568"/>
      <c r="J17" s="568"/>
      <c r="K17" s="564"/>
      <c r="L17" s="564"/>
    </row>
    <row r="18" spans="1:12" s="563" customFormat="1" ht="15.75" customHeight="1">
      <c r="A18" s="564"/>
      <c r="B18" s="564"/>
      <c r="C18" s="564"/>
      <c r="D18" s="566"/>
      <c r="E18" s="565"/>
      <c r="F18" s="567"/>
      <c r="G18" s="568"/>
      <c r="H18" s="568"/>
      <c r="I18" s="568"/>
      <c r="J18" s="568"/>
      <c r="K18" s="564"/>
      <c r="L18" s="564"/>
    </row>
    <row r="19" spans="1:12" s="546" customFormat="1" ht="15.75" customHeight="1" thickBot="1">
      <c r="A19" s="540"/>
      <c r="B19" s="540"/>
      <c r="C19" s="540"/>
      <c r="D19" s="275"/>
      <c r="E19" s="209"/>
      <c r="F19" s="276"/>
      <c r="G19" s="279"/>
      <c r="H19" s="279"/>
      <c r="I19" s="279"/>
      <c r="J19" s="279"/>
      <c r="K19" s="540"/>
      <c r="L19" s="540"/>
    </row>
    <row r="20" spans="2:15" s="573" customFormat="1" ht="31.5" customHeight="1" thickBot="1">
      <c r="B20" s="675" t="s">
        <v>596</v>
      </c>
      <c r="C20" s="676"/>
      <c r="D20" s="676"/>
      <c r="E20" s="676"/>
      <c r="F20" s="676"/>
      <c r="G20" s="676"/>
      <c r="H20" s="676"/>
      <c r="I20" s="676"/>
      <c r="J20" s="677"/>
      <c r="K20" s="574"/>
      <c r="L20" s="574"/>
      <c r="M20" s="574"/>
      <c r="N20" s="574"/>
      <c r="O20" s="575"/>
    </row>
    <row r="21" spans="2:15" s="573" customFormat="1" ht="37.5" customHeight="1" thickBot="1">
      <c r="B21" s="582" t="s">
        <v>597</v>
      </c>
      <c r="C21" s="678" t="s">
        <v>598</v>
      </c>
      <c r="D21" s="679"/>
      <c r="E21" s="679"/>
      <c r="F21" s="679"/>
      <c r="G21" s="679"/>
      <c r="H21" s="679"/>
      <c r="I21" s="679"/>
      <c r="J21" s="680"/>
      <c r="K21" s="577"/>
      <c r="L21" s="577"/>
      <c r="M21" s="577"/>
      <c r="N21" s="577"/>
      <c r="O21" s="575"/>
    </row>
    <row r="22" spans="2:15" s="573" customFormat="1" ht="48" customHeight="1" thickBot="1">
      <c r="B22" s="576" t="s">
        <v>377</v>
      </c>
      <c r="C22" s="646" t="s">
        <v>606</v>
      </c>
      <c r="D22" s="647"/>
      <c r="E22" s="647"/>
      <c r="F22" s="647"/>
      <c r="G22" s="647"/>
      <c r="H22" s="647"/>
      <c r="I22" s="647"/>
      <c r="J22" s="648"/>
      <c r="K22" s="578"/>
      <c r="L22" s="578"/>
      <c r="M22" s="578"/>
      <c r="N22" s="578"/>
      <c r="O22" s="575"/>
    </row>
    <row r="23" spans="2:15" s="573" customFormat="1" ht="48" customHeight="1" thickBot="1">
      <c r="B23" s="576" t="s">
        <v>600</v>
      </c>
      <c r="C23" s="646" t="s">
        <v>607</v>
      </c>
      <c r="D23" s="647"/>
      <c r="E23" s="647"/>
      <c r="F23" s="647"/>
      <c r="G23" s="647"/>
      <c r="H23" s="647"/>
      <c r="I23" s="647"/>
      <c r="J23" s="648"/>
      <c r="K23" s="578"/>
      <c r="L23" s="578"/>
      <c r="M23" s="578"/>
      <c r="N23" s="578"/>
      <c r="O23" s="575"/>
    </row>
    <row r="24" spans="2:15" s="573" customFormat="1" ht="48" customHeight="1" thickBot="1">
      <c r="B24" s="579" t="s">
        <v>609</v>
      </c>
      <c r="C24" s="646" t="s">
        <v>602</v>
      </c>
      <c r="D24" s="647"/>
      <c r="E24" s="647"/>
      <c r="F24" s="647"/>
      <c r="G24" s="647"/>
      <c r="H24" s="647"/>
      <c r="I24" s="647"/>
      <c r="J24" s="648"/>
      <c r="K24" s="578"/>
      <c r="L24" s="578"/>
      <c r="M24" s="578"/>
      <c r="N24" s="578"/>
      <c r="O24" s="575"/>
    </row>
    <row r="25" spans="2:15" s="573" customFormat="1" ht="48" customHeight="1" thickBot="1">
      <c r="B25" s="576" t="s">
        <v>608</v>
      </c>
      <c r="C25" s="646" t="s">
        <v>610</v>
      </c>
      <c r="D25" s="647"/>
      <c r="E25" s="647"/>
      <c r="F25" s="647"/>
      <c r="G25" s="647"/>
      <c r="H25" s="647"/>
      <c r="I25" s="647"/>
      <c r="J25" s="648"/>
      <c r="K25" s="578"/>
      <c r="L25" s="578"/>
      <c r="M25" s="578"/>
      <c r="N25" s="578"/>
      <c r="O25" s="575"/>
    </row>
    <row r="26" spans="1:10" s="546" customFormat="1" ht="14.25" customHeight="1">
      <c r="A26" s="540"/>
      <c r="B26" s="540"/>
      <c r="C26" s="540"/>
      <c r="D26" s="275"/>
      <c r="E26" s="209"/>
      <c r="F26" s="276"/>
      <c r="G26" s="279"/>
      <c r="H26" s="279"/>
      <c r="I26" s="279"/>
      <c r="J26" s="560"/>
    </row>
    <row r="27" spans="1:14" s="546" customFormat="1" ht="15.75" customHeight="1">
      <c r="A27" s="540"/>
      <c r="B27" s="674" t="s">
        <v>611</v>
      </c>
      <c r="C27" s="674"/>
      <c r="D27" s="674"/>
      <c r="E27" s="674"/>
      <c r="F27" s="674"/>
      <c r="G27" s="674"/>
      <c r="H27" s="674"/>
      <c r="I27" s="674"/>
      <c r="J27" s="674"/>
      <c r="K27" s="674"/>
      <c r="L27" s="674"/>
      <c r="M27" s="674"/>
      <c r="N27" s="674"/>
    </row>
    <row r="28" spans="1:14" s="563" customFormat="1" ht="15.75" customHeight="1">
      <c r="A28" s="564"/>
      <c r="B28" s="562"/>
      <c r="C28" s="562"/>
      <c r="D28" s="562"/>
      <c r="E28" s="562"/>
      <c r="F28" s="562"/>
      <c r="G28" s="562"/>
      <c r="H28" s="562"/>
      <c r="I28" s="562"/>
      <c r="J28" s="562"/>
      <c r="K28" s="562"/>
      <c r="L28" s="562"/>
      <c r="M28" s="562"/>
      <c r="N28" s="562"/>
    </row>
    <row r="29" spans="1:12" s="234" customFormat="1" ht="15.75" customHeight="1">
      <c r="A29" s="231"/>
      <c r="B29" s="669" t="str">
        <f>IF((Cover!$E$15=" "),LookUpData!$A$32,(LookUpData!$A$32&amp;"  "&amp;Cover!E$15))</f>
        <v>Annual Report of:  </v>
      </c>
      <c r="C29" s="669"/>
      <c r="D29" s="669"/>
      <c r="E29" s="232"/>
      <c r="F29" s="233"/>
      <c r="G29" s="233"/>
      <c r="H29" s="233"/>
      <c r="I29" s="668" t="str">
        <f>IF((Cover!$G$26="Select a Year"),LookUpData!$A$33,(LookUpData!$A$34&amp;" "&amp;Cover!$G$26))</f>
        <v>For the period ending:</v>
      </c>
      <c r="J29" s="668"/>
      <c r="K29" s="668"/>
      <c r="L29" s="231"/>
    </row>
    <row r="30" spans="2:11" ht="15.75" customHeight="1">
      <c r="B30" s="661" t="s">
        <v>288</v>
      </c>
      <c r="C30" s="661"/>
      <c r="D30" s="661"/>
      <c r="E30" s="661"/>
      <c r="F30" s="235"/>
      <c r="G30" s="235"/>
      <c r="H30" s="235"/>
      <c r="I30" s="235"/>
      <c r="J30" s="236"/>
      <c r="K30" s="237"/>
    </row>
    <row r="31" spans="2:11" ht="15.75" customHeight="1">
      <c r="B31" s="286" t="s">
        <v>396</v>
      </c>
      <c r="C31" s="239"/>
      <c r="D31" s="239"/>
      <c r="E31" s="239"/>
      <c r="F31" s="235"/>
      <c r="G31" s="235"/>
      <c r="H31" s="235"/>
      <c r="I31" s="235"/>
      <c r="J31" s="236"/>
      <c r="K31" s="237"/>
    </row>
    <row r="32" spans="2:11" ht="9" customHeight="1">
      <c r="B32" s="286"/>
      <c r="C32" s="239"/>
      <c r="D32" s="239"/>
      <c r="E32" s="239"/>
      <c r="F32" s="235"/>
      <c r="G32" s="235"/>
      <c r="H32" s="235"/>
      <c r="I32" s="235"/>
      <c r="J32" s="236"/>
      <c r="K32" s="237"/>
    </row>
    <row r="33" spans="1:12" s="563" customFormat="1" ht="33.75" customHeight="1">
      <c r="A33" s="474"/>
      <c r="B33" s="673" t="s">
        <v>612</v>
      </c>
      <c r="C33" s="673"/>
      <c r="D33" s="673"/>
      <c r="E33" s="673"/>
      <c r="F33" s="673"/>
      <c r="G33" s="673"/>
      <c r="H33" s="673"/>
      <c r="I33" s="673"/>
      <c r="J33" s="673"/>
      <c r="K33" s="673"/>
      <c r="L33" s="474"/>
    </row>
    <row r="34" spans="2:11" ht="9" customHeight="1" thickBot="1">
      <c r="B34" s="241"/>
      <c r="C34" s="242"/>
      <c r="D34" s="243"/>
      <c r="E34" s="244"/>
      <c r="F34" s="245"/>
      <c r="G34" s="245"/>
      <c r="H34" s="245"/>
      <c r="I34" s="245"/>
      <c r="J34" s="245"/>
      <c r="K34" s="246"/>
    </row>
    <row r="35" spans="2:11" ht="87.75" customHeight="1" thickBot="1">
      <c r="B35" s="247" t="s">
        <v>0</v>
      </c>
      <c r="C35" s="248" t="s">
        <v>1</v>
      </c>
      <c r="D35" s="249" t="s">
        <v>377</v>
      </c>
      <c r="E35" s="293" t="s">
        <v>409</v>
      </c>
      <c r="F35" s="293" t="s">
        <v>416</v>
      </c>
      <c r="G35" s="293" t="s">
        <v>378</v>
      </c>
      <c r="H35" s="293" t="s">
        <v>390</v>
      </c>
      <c r="I35" s="108" t="s">
        <v>530</v>
      </c>
      <c r="J35" s="108" t="s">
        <v>531</v>
      </c>
      <c r="K35" s="250" t="s">
        <v>532</v>
      </c>
    </row>
    <row r="36" spans="2:11" ht="15.75" customHeight="1">
      <c r="B36" s="252"/>
      <c r="C36" s="253"/>
      <c r="D36" s="254"/>
      <c r="E36" s="254"/>
      <c r="F36" s="254"/>
      <c r="G36" s="254"/>
      <c r="H36" s="255"/>
      <c r="I36" s="255"/>
      <c r="J36" s="256"/>
      <c r="K36" s="256"/>
    </row>
    <row r="37" spans="2:11" ht="15.75" customHeight="1">
      <c r="B37" s="252"/>
      <c r="C37" s="253"/>
      <c r="D37" s="254"/>
      <c r="E37" s="254"/>
      <c r="F37" s="254"/>
      <c r="G37" s="254"/>
      <c r="H37" s="255"/>
      <c r="I37" s="255"/>
      <c r="J37" s="256"/>
      <c r="K37" s="256"/>
    </row>
    <row r="38" spans="2:11" ht="15.75" customHeight="1">
      <c r="B38" s="252">
        <v>303</v>
      </c>
      <c r="C38" s="259" t="s">
        <v>327</v>
      </c>
      <c r="D38" s="411"/>
      <c r="E38" s="411"/>
      <c r="F38" s="411"/>
      <c r="G38" s="412">
        <f>D38+E38-F38</f>
        <v>0</v>
      </c>
      <c r="H38" s="260"/>
      <c r="I38" s="260"/>
      <c r="J38" s="260"/>
      <c r="K38" s="260"/>
    </row>
    <row r="39" spans="2:11" ht="15.75" customHeight="1">
      <c r="B39" s="252">
        <v>303.01</v>
      </c>
      <c r="C39" s="259" t="s">
        <v>379</v>
      </c>
      <c r="D39" s="411"/>
      <c r="E39" s="411"/>
      <c r="F39" s="411"/>
      <c r="G39" s="412">
        <f>D39+E39-F39</f>
        <v>0</v>
      </c>
      <c r="H39" s="260"/>
      <c r="I39" s="260"/>
      <c r="J39" s="260"/>
      <c r="K39" s="260"/>
    </row>
    <row r="40" spans="2:11" ht="15.75" customHeight="1">
      <c r="B40" s="257"/>
      <c r="C40" s="261"/>
      <c r="D40" s="412"/>
      <c r="E40" s="412"/>
      <c r="F40" s="412"/>
      <c r="G40" s="412"/>
      <c r="H40" s="255"/>
      <c r="I40" s="255"/>
      <c r="J40" s="256"/>
      <c r="K40" s="256"/>
    </row>
    <row r="41" spans="2:11" ht="15.75" customHeight="1">
      <c r="B41" s="252"/>
      <c r="C41" s="258" t="s">
        <v>395</v>
      </c>
      <c r="D41" s="412"/>
      <c r="E41" s="412"/>
      <c r="F41" s="412"/>
      <c r="G41" s="412"/>
      <c r="H41" s="255"/>
      <c r="I41" s="255"/>
      <c r="J41" s="256"/>
      <c r="K41" s="256"/>
    </row>
    <row r="42" spans="2:14" ht="15.75" customHeight="1">
      <c r="B42" s="257">
        <v>304</v>
      </c>
      <c r="C42" s="261" t="s">
        <v>328</v>
      </c>
      <c r="D42" s="411"/>
      <c r="E42" s="411"/>
      <c r="F42" s="411"/>
      <c r="G42" s="412">
        <f>D42+E42-F42</f>
        <v>0</v>
      </c>
      <c r="H42" s="255">
        <v>0.029</v>
      </c>
      <c r="I42" s="408">
        <f aca="true" t="shared" si="0" ref="I42:I67">ROUND(IF(($G42-$J42)&gt;($G42*$H42),($G42*$H42),($G42-$J42)),0)</f>
        <v>0</v>
      </c>
      <c r="J42" s="409"/>
      <c r="K42" s="410">
        <f>I42+J42</f>
        <v>0</v>
      </c>
      <c r="N42" s="304"/>
    </row>
    <row r="43" spans="2:11" ht="15.75" customHeight="1">
      <c r="B43" s="257">
        <v>305</v>
      </c>
      <c r="C43" s="261" t="s">
        <v>329</v>
      </c>
      <c r="D43" s="411"/>
      <c r="E43" s="411"/>
      <c r="F43" s="411"/>
      <c r="G43" s="412">
        <f aca="true" t="shared" si="1" ref="G43:G67">D43+E43-F43</f>
        <v>0</v>
      </c>
      <c r="H43" s="255">
        <v>0.02</v>
      </c>
      <c r="I43" s="408">
        <f t="shared" si="0"/>
        <v>0</v>
      </c>
      <c r="J43" s="409"/>
      <c r="K43" s="410">
        <f>I43+J43</f>
        <v>0</v>
      </c>
    </row>
    <row r="44" spans="2:11" ht="15.75" customHeight="1">
      <c r="B44" s="257">
        <v>306</v>
      </c>
      <c r="C44" s="261" t="s">
        <v>374</v>
      </c>
      <c r="D44" s="411"/>
      <c r="E44" s="411"/>
      <c r="F44" s="411"/>
      <c r="G44" s="412">
        <f t="shared" si="1"/>
        <v>0</v>
      </c>
      <c r="H44" s="255">
        <v>0.026</v>
      </c>
      <c r="I44" s="408">
        <f t="shared" si="0"/>
        <v>0</v>
      </c>
      <c r="J44" s="409"/>
      <c r="K44" s="410">
        <f>I44+J44</f>
        <v>0</v>
      </c>
    </row>
    <row r="45" spans="2:11" ht="15.75" customHeight="1">
      <c r="B45" s="257">
        <v>307</v>
      </c>
      <c r="C45" s="261" t="s">
        <v>330</v>
      </c>
      <c r="D45" s="411"/>
      <c r="E45" s="411"/>
      <c r="F45" s="411"/>
      <c r="G45" s="412">
        <f t="shared" si="1"/>
        <v>0</v>
      </c>
      <c r="H45" s="255">
        <v>0.04</v>
      </c>
      <c r="I45" s="408">
        <f t="shared" si="0"/>
        <v>0</v>
      </c>
      <c r="J45" s="409"/>
      <c r="K45" s="410">
        <f>I45+J45</f>
        <v>0</v>
      </c>
    </row>
    <row r="46" spans="2:11" ht="15.75" customHeight="1">
      <c r="B46" s="257">
        <v>308</v>
      </c>
      <c r="C46" s="261" t="s">
        <v>331</v>
      </c>
      <c r="D46" s="411"/>
      <c r="E46" s="411"/>
      <c r="F46" s="411"/>
      <c r="G46" s="412">
        <f t="shared" si="1"/>
        <v>0</v>
      </c>
      <c r="H46" s="255">
        <v>0.04</v>
      </c>
      <c r="I46" s="408">
        <f t="shared" si="0"/>
        <v>0</v>
      </c>
      <c r="J46" s="409"/>
      <c r="K46" s="410">
        <f aca="true" t="shared" si="2" ref="K46:K66">I46+J46</f>
        <v>0</v>
      </c>
    </row>
    <row r="47" spans="2:11" ht="15.75" customHeight="1">
      <c r="B47" s="257">
        <v>309</v>
      </c>
      <c r="C47" s="261" t="s">
        <v>332</v>
      </c>
      <c r="D47" s="411"/>
      <c r="E47" s="411"/>
      <c r="F47" s="411"/>
      <c r="G47" s="412">
        <f t="shared" si="1"/>
        <v>0</v>
      </c>
      <c r="H47" s="255">
        <v>0.02</v>
      </c>
      <c r="I47" s="408">
        <f t="shared" si="0"/>
        <v>0</v>
      </c>
      <c r="J47" s="409"/>
      <c r="K47" s="410">
        <f t="shared" si="2"/>
        <v>0</v>
      </c>
    </row>
    <row r="48" spans="2:11" ht="15.75" customHeight="1">
      <c r="B48" s="257">
        <v>310</v>
      </c>
      <c r="C48" s="261" t="s">
        <v>333</v>
      </c>
      <c r="D48" s="411"/>
      <c r="E48" s="411"/>
      <c r="F48" s="411"/>
      <c r="G48" s="412">
        <f t="shared" si="1"/>
        <v>0</v>
      </c>
      <c r="H48" s="255">
        <v>0.09</v>
      </c>
      <c r="I48" s="408">
        <f t="shared" si="0"/>
        <v>0</v>
      </c>
      <c r="J48" s="409"/>
      <c r="K48" s="410">
        <f t="shared" si="2"/>
        <v>0</v>
      </c>
    </row>
    <row r="49" spans="2:11" ht="15.75" customHeight="1">
      <c r="B49" s="257">
        <v>311</v>
      </c>
      <c r="C49" s="261" t="s">
        <v>334</v>
      </c>
      <c r="D49" s="411"/>
      <c r="E49" s="411"/>
      <c r="F49" s="411"/>
      <c r="G49" s="412">
        <f t="shared" si="1"/>
        <v>0</v>
      </c>
      <c r="H49" s="255">
        <v>0.05</v>
      </c>
      <c r="I49" s="408">
        <f t="shared" si="0"/>
        <v>0</v>
      </c>
      <c r="J49" s="409"/>
      <c r="K49" s="410">
        <f t="shared" si="2"/>
        <v>0</v>
      </c>
    </row>
    <row r="50" spans="2:11" ht="15.75" customHeight="1">
      <c r="B50" s="257">
        <v>320</v>
      </c>
      <c r="C50" s="261" t="s">
        <v>335</v>
      </c>
      <c r="D50" s="411"/>
      <c r="E50" s="411"/>
      <c r="F50" s="411"/>
      <c r="G50" s="412">
        <f t="shared" si="1"/>
        <v>0</v>
      </c>
      <c r="H50" s="255">
        <v>0.05</v>
      </c>
      <c r="I50" s="408">
        <f t="shared" si="0"/>
        <v>0</v>
      </c>
      <c r="J50" s="409"/>
      <c r="K50" s="410">
        <f t="shared" si="2"/>
        <v>0</v>
      </c>
    </row>
    <row r="51" spans="2:11" ht="15.75" customHeight="1">
      <c r="B51" s="257">
        <v>330</v>
      </c>
      <c r="C51" s="261" t="s">
        <v>336</v>
      </c>
      <c r="D51" s="411"/>
      <c r="E51" s="411"/>
      <c r="F51" s="411"/>
      <c r="G51" s="412">
        <f t="shared" si="1"/>
        <v>0</v>
      </c>
      <c r="H51" s="255">
        <v>0.033</v>
      </c>
      <c r="I51" s="408">
        <f t="shared" si="0"/>
        <v>0</v>
      </c>
      <c r="J51" s="409"/>
      <c r="K51" s="410">
        <f t="shared" si="2"/>
        <v>0</v>
      </c>
    </row>
    <row r="52" spans="2:11" ht="15.75" customHeight="1">
      <c r="B52" s="257">
        <v>331</v>
      </c>
      <c r="C52" s="261" t="s">
        <v>337</v>
      </c>
      <c r="D52" s="411"/>
      <c r="E52" s="411"/>
      <c r="F52" s="411"/>
      <c r="G52" s="412">
        <f t="shared" si="1"/>
        <v>0</v>
      </c>
      <c r="H52" s="255">
        <v>0.02</v>
      </c>
      <c r="I52" s="408">
        <f t="shared" si="0"/>
        <v>0</v>
      </c>
      <c r="J52" s="409"/>
      <c r="K52" s="410">
        <f t="shared" si="2"/>
        <v>0</v>
      </c>
    </row>
    <row r="53" spans="2:11" ht="15.75" customHeight="1">
      <c r="B53" s="257">
        <v>333</v>
      </c>
      <c r="C53" s="261" t="s">
        <v>338</v>
      </c>
      <c r="D53" s="411"/>
      <c r="E53" s="411"/>
      <c r="F53" s="411"/>
      <c r="G53" s="412">
        <f t="shared" si="1"/>
        <v>0</v>
      </c>
      <c r="H53" s="255">
        <v>0.033</v>
      </c>
      <c r="I53" s="408">
        <f t="shared" si="0"/>
        <v>0</v>
      </c>
      <c r="J53" s="409"/>
      <c r="K53" s="410">
        <f t="shared" si="2"/>
        <v>0</v>
      </c>
    </row>
    <row r="54" spans="2:11" ht="15.75" customHeight="1">
      <c r="B54" s="257">
        <v>334</v>
      </c>
      <c r="C54" s="261" t="s">
        <v>339</v>
      </c>
      <c r="D54" s="411"/>
      <c r="E54" s="411"/>
      <c r="F54" s="411"/>
      <c r="G54" s="412">
        <f t="shared" si="1"/>
        <v>0</v>
      </c>
      <c r="H54" s="255">
        <v>0.026</v>
      </c>
      <c r="I54" s="408">
        <f t="shared" si="0"/>
        <v>0</v>
      </c>
      <c r="J54" s="409"/>
      <c r="K54" s="410">
        <f t="shared" si="2"/>
        <v>0</v>
      </c>
    </row>
    <row r="55" spans="2:11" ht="15.75" customHeight="1">
      <c r="B55" s="257">
        <v>335</v>
      </c>
      <c r="C55" s="261" t="s">
        <v>340</v>
      </c>
      <c r="D55" s="411"/>
      <c r="E55" s="411"/>
      <c r="F55" s="411"/>
      <c r="G55" s="412">
        <f t="shared" si="1"/>
        <v>0</v>
      </c>
      <c r="H55" s="255">
        <v>0.024</v>
      </c>
      <c r="I55" s="408">
        <f t="shared" si="0"/>
        <v>0</v>
      </c>
      <c r="J55" s="409"/>
      <c r="K55" s="410">
        <f t="shared" si="2"/>
        <v>0</v>
      </c>
    </row>
    <row r="56" spans="2:11" ht="15.75" customHeight="1">
      <c r="B56" s="257">
        <v>336</v>
      </c>
      <c r="C56" s="261" t="s">
        <v>341</v>
      </c>
      <c r="D56" s="411"/>
      <c r="E56" s="411"/>
      <c r="F56" s="411"/>
      <c r="G56" s="412">
        <f t="shared" si="1"/>
        <v>0</v>
      </c>
      <c r="H56" s="255">
        <v>0.026</v>
      </c>
      <c r="I56" s="408">
        <f t="shared" si="0"/>
        <v>0</v>
      </c>
      <c r="J56" s="409"/>
      <c r="K56" s="410">
        <f t="shared" si="2"/>
        <v>0</v>
      </c>
    </row>
    <row r="57" spans="2:11" ht="15.75" customHeight="1">
      <c r="B57" s="257">
        <v>339</v>
      </c>
      <c r="C57" s="261" t="s">
        <v>342</v>
      </c>
      <c r="D57" s="411"/>
      <c r="E57" s="411"/>
      <c r="F57" s="411"/>
      <c r="G57" s="412">
        <f t="shared" si="1"/>
        <v>0</v>
      </c>
      <c r="H57" s="255">
        <v>0.09</v>
      </c>
      <c r="I57" s="408">
        <f t="shared" si="0"/>
        <v>0</v>
      </c>
      <c r="J57" s="409"/>
      <c r="K57" s="410">
        <f t="shared" si="2"/>
        <v>0</v>
      </c>
    </row>
    <row r="58" spans="2:11" ht="15.75" customHeight="1">
      <c r="B58" s="257">
        <v>340</v>
      </c>
      <c r="C58" s="261" t="s">
        <v>343</v>
      </c>
      <c r="D58" s="411"/>
      <c r="E58" s="411"/>
      <c r="F58" s="411"/>
      <c r="G58" s="412">
        <f t="shared" si="1"/>
        <v>0</v>
      </c>
      <c r="H58" s="255">
        <v>0.048</v>
      </c>
      <c r="I58" s="408">
        <f t="shared" si="0"/>
        <v>0</v>
      </c>
      <c r="J58" s="409"/>
      <c r="K58" s="410">
        <f t="shared" si="2"/>
        <v>0</v>
      </c>
    </row>
    <row r="59" spans="2:11" ht="15.75" customHeight="1">
      <c r="B59" s="257">
        <v>341</v>
      </c>
      <c r="C59" s="261" t="s">
        <v>344</v>
      </c>
      <c r="D59" s="411"/>
      <c r="E59" s="411"/>
      <c r="F59" s="411"/>
      <c r="G59" s="412">
        <f t="shared" si="1"/>
        <v>0</v>
      </c>
      <c r="H59" s="255">
        <v>0.129</v>
      </c>
      <c r="I59" s="408">
        <f t="shared" si="0"/>
        <v>0</v>
      </c>
      <c r="J59" s="409"/>
      <c r="K59" s="410">
        <f t="shared" si="2"/>
        <v>0</v>
      </c>
    </row>
    <row r="60" spans="2:11" ht="15.75" customHeight="1">
      <c r="B60" s="257">
        <v>342</v>
      </c>
      <c r="C60" s="261" t="s">
        <v>345</v>
      </c>
      <c r="D60" s="411"/>
      <c r="E60" s="411"/>
      <c r="F60" s="411"/>
      <c r="G60" s="412">
        <f t="shared" si="1"/>
        <v>0</v>
      </c>
      <c r="H60" s="255">
        <v>0.05</v>
      </c>
      <c r="I60" s="408">
        <f t="shared" si="0"/>
        <v>0</v>
      </c>
      <c r="J60" s="409"/>
      <c r="K60" s="410">
        <f t="shared" si="2"/>
        <v>0</v>
      </c>
    </row>
    <row r="61" spans="2:11" ht="15.75" customHeight="1">
      <c r="B61" s="257">
        <v>343</v>
      </c>
      <c r="C61" s="261" t="s">
        <v>375</v>
      </c>
      <c r="D61" s="411"/>
      <c r="E61" s="411"/>
      <c r="F61" s="411"/>
      <c r="G61" s="412">
        <f t="shared" si="1"/>
        <v>0</v>
      </c>
      <c r="H61" s="255">
        <v>0.063</v>
      </c>
      <c r="I61" s="408">
        <f t="shared" si="0"/>
        <v>0</v>
      </c>
      <c r="J61" s="409"/>
      <c r="K61" s="410">
        <f t="shared" si="2"/>
        <v>0</v>
      </c>
    </row>
    <row r="62" spans="2:11" ht="15.75" customHeight="1">
      <c r="B62" s="257">
        <v>344</v>
      </c>
      <c r="C62" s="261" t="s">
        <v>346</v>
      </c>
      <c r="D62" s="411"/>
      <c r="E62" s="411"/>
      <c r="F62" s="411"/>
      <c r="G62" s="412">
        <f t="shared" si="1"/>
        <v>0</v>
      </c>
      <c r="H62" s="255">
        <v>0.067</v>
      </c>
      <c r="I62" s="408">
        <f t="shared" si="0"/>
        <v>0</v>
      </c>
      <c r="J62" s="409"/>
      <c r="K62" s="410">
        <f t="shared" si="2"/>
        <v>0</v>
      </c>
    </row>
    <row r="63" spans="2:11" ht="15.75" customHeight="1">
      <c r="B63" s="257">
        <v>345</v>
      </c>
      <c r="C63" s="261" t="s">
        <v>347</v>
      </c>
      <c r="D63" s="411"/>
      <c r="E63" s="411"/>
      <c r="F63" s="411"/>
      <c r="G63" s="412">
        <f t="shared" si="1"/>
        <v>0</v>
      </c>
      <c r="H63" s="255">
        <v>0.09</v>
      </c>
      <c r="I63" s="408">
        <f t="shared" si="0"/>
        <v>0</v>
      </c>
      <c r="J63" s="409"/>
      <c r="K63" s="410">
        <f t="shared" si="2"/>
        <v>0</v>
      </c>
    </row>
    <row r="64" spans="2:11" ht="15.75" customHeight="1">
      <c r="B64" s="257">
        <v>346</v>
      </c>
      <c r="C64" s="261" t="s">
        <v>348</v>
      </c>
      <c r="D64" s="411"/>
      <c r="E64" s="411"/>
      <c r="F64" s="411"/>
      <c r="G64" s="412">
        <f t="shared" si="1"/>
        <v>0</v>
      </c>
      <c r="H64" s="255">
        <v>0.09</v>
      </c>
      <c r="I64" s="408">
        <f t="shared" si="0"/>
        <v>0</v>
      </c>
      <c r="J64" s="409"/>
      <c r="K64" s="410">
        <f t="shared" si="2"/>
        <v>0</v>
      </c>
    </row>
    <row r="65" spans="2:11" ht="15.75" customHeight="1">
      <c r="B65" s="257">
        <v>347</v>
      </c>
      <c r="C65" s="261" t="s">
        <v>349</v>
      </c>
      <c r="D65" s="411"/>
      <c r="E65" s="411"/>
      <c r="F65" s="411"/>
      <c r="G65" s="412">
        <f t="shared" si="1"/>
        <v>0</v>
      </c>
      <c r="H65" s="255">
        <v>0.09</v>
      </c>
      <c r="I65" s="408">
        <f t="shared" si="0"/>
        <v>0</v>
      </c>
      <c r="J65" s="409"/>
      <c r="K65" s="410">
        <f t="shared" si="2"/>
        <v>0</v>
      </c>
    </row>
    <row r="66" spans="2:11" ht="15.75" customHeight="1">
      <c r="B66" s="257">
        <v>348</v>
      </c>
      <c r="C66" s="261" t="s">
        <v>376</v>
      </c>
      <c r="D66" s="411"/>
      <c r="E66" s="411"/>
      <c r="F66" s="411"/>
      <c r="G66" s="412">
        <f t="shared" si="1"/>
        <v>0</v>
      </c>
      <c r="H66" s="255">
        <v>0.09</v>
      </c>
      <c r="I66" s="408">
        <f t="shared" si="0"/>
        <v>0</v>
      </c>
      <c r="J66" s="409"/>
      <c r="K66" s="410">
        <f t="shared" si="2"/>
        <v>0</v>
      </c>
    </row>
    <row r="67" spans="2:11" ht="15.75" customHeight="1">
      <c r="B67" s="324" t="s">
        <v>622</v>
      </c>
      <c r="C67" s="262" t="s">
        <v>623</v>
      </c>
      <c r="D67" s="411"/>
      <c r="E67" s="256"/>
      <c r="F67" s="411"/>
      <c r="G67" s="412">
        <f t="shared" si="1"/>
        <v>0</v>
      </c>
      <c r="H67" s="255">
        <v>0.029</v>
      </c>
      <c r="I67" s="408">
        <f t="shared" si="0"/>
        <v>0</v>
      </c>
      <c r="J67" s="409"/>
      <c r="K67" s="410">
        <f>I67+J67</f>
        <v>0</v>
      </c>
    </row>
    <row r="68" spans="2:11" ht="15.75" customHeight="1">
      <c r="B68" s="257"/>
      <c r="C68" s="262"/>
      <c r="D68" s="256"/>
      <c r="E68" s="256"/>
      <c r="F68" s="256"/>
      <c r="G68" s="256"/>
      <c r="H68" s="263"/>
      <c r="I68" s="263"/>
      <c r="J68" s="256"/>
      <c r="K68" s="256"/>
    </row>
    <row r="69" spans="2:11" ht="15.75" customHeight="1">
      <c r="B69" s="252"/>
      <c r="C69" s="264"/>
      <c r="D69" s="265"/>
      <c r="E69" s="265"/>
      <c r="F69" s="265"/>
      <c r="G69" s="265"/>
      <c r="H69" s="266"/>
      <c r="I69" s="266"/>
      <c r="J69" s="265"/>
      <c r="K69" s="265"/>
    </row>
    <row r="70" spans="2:11" ht="15.75" customHeight="1" thickBot="1">
      <c r="B70" s="672" t="s">
        <v>415</v>
      </c>
      <c r="C70" s="672"/>
      <c r="D70" s="462">
        <f>SUM(D42:D67)</f>
        <v>0</v>
      </c>
      <c r="E70" s="462">
        <f>SUM(E42:E67)</f>
        <v>0</v>
      </c>
      <c r="F70" s="462">
        <f>SUM(F42:F67)</f>
        <v>0</v>
      </c>
      <c r="G70" s="462">
        <f>SUM(G42:G67)</f>
        <v>0</v>
      </c>
      <c r="H70" s="463"/>
      <c r="I70" s="462">
        <f>SUM(I42:I67)</f>
        <v>0</v>
      </c>
      <c r="J70" s="462">
        <f>SUM(J42:J67)</f>
        <v>0</v>
      </c>
      <c r="K70" s="462">
        <f>SUM(K42:K67)</f>
        <v>0</v>
      </c>
    </row>
    <row r="71" spans="1:12" s="289" customFormat="1" ht="15.75" customHeight="1" thickTop="1">
      <c r="A71" s="287"/>
      <c r="B71" s="235"/>
      <c r="C71" s="288"/>
      <c r="D71" s="271">
        <v>271</v>
      </c>
      <c r="E71" s="271"/>
      <c r="F71" s="271"/>
      <c r="G71" s="271">
        <v>271</v>
      </c>
      <c r="H71" s="271"/>
      <c r="I71" s="271">
        <v>407</v>
      </c>
      <c r="J71" s="271">
        <v>272</v>
      </c>
      <c r="K71" s="271" t="s">
        <v>488</v>
      </c>
      <c r="L71" s="287"/>
    </row>
    <row r="72" spans="2:11" ht="15.75" customHeight="1">
      <c r="B72" s="290" t="s">
        <v>430</v>
      </c>
      <c r="C72" s="272"/>
      <c r="D72" s="273"/>
      <c r="E72" s="273"/>
      <c r="F72" s="273"/>
      <c r="G72" s="273"/>
      <c r="H72" s="269"/>
      <c r="I72" s="269"/>
      <c r="J72" s="273"/>
      <c r="K72" s="273"/>
    </row>
    <row r="73" spans="2:11" ht="15.75" customHeight="1">
      <c r="B73" s="291" t="s">
        <v>533</v>
      </c>
      <c r="C73" s="274"/>
      <c r="G73" s="276"/>
      <c r="H73" s="276"/>
      <c r="I73" s="276"/>
      <c r="J73" s="276"/>
      <c r="K73" s="209"/>
    </row>
    <row r="74" spans="2:11" ht="15.75" customHeight="1">
      <c r="B74" s="292" t="s">
        <v>534</v>
      </c>
      <c r="C74" s="274"/>
      <c r="G74" s="276"/>
      <c r="H74" s="276"/>
      <c r="I74" s="276"/>
      <c r="J74" s="276"/>
      <c r="K74" s="209"/>
    </row>
    <row r="75" spans="2:11" ht="15.75" customHeight="1">
      <c r="B75" s="292" t="s">
        <v>535</v>
      </c>
      <c r="C75" s="274"/>
      <c r="G75" s="276"/>
      <c r="H75" s="276"/>
      <c r="I75" s="276"/>
      <c r="J75" s="276"/>
      <c r="K75" s="209"/>
    </row>
    <row r="76" spans="2:11" ht="15.75" customHeight="1">
      <c r="B76" s="580" t="s">
        <v>624</v>
      </c>
      <c r="C76" s="274"/>
      <c r="G76" s="276"/>
      <c r="H76" s="276"/>
      <c r="I76" s="276"/>
      <c r="J76" s="276"/>
      <c r="K76" s="209"/>
    </row>
    <row r="77" spans="2:11" ht="15.75" customHeight="1">
      <c r="B77" s="277"/>
      <c r="C77" s="274"/>
      <c r="G77" s="276"/>
      <c r="H77" s="276"/>
      <c r="I77" s="276"/>
      <c r="J77" s="276"/>
      <c r="K77" s="209"/>
    </row>
    <row r="78" spans="1:12" s="234" customFormat="1" ht="15.75" customHeight="1">
      <c r="A78" s="231"/>
      <c r="B78" s="669" t="str">
        <f>IF((Cover!$E$15=" "),LookUpData!$A$32,(LookUpData!$A$32&amp;"  "&amp;Cover!E$15))</f>
        <v>Annual Report of:  </v>
      </c>
      <c r="C78" s="669"/>
      <c r="D78" s="669"/>
      <c r="E78" s="232"/>
      <c r="F78" s="233"/>
      <c r="G78" s="233"/>
      <c r="H78" s="233"/>
      <c r="I78" s="668" t="str">
        <f>IF((Cover!$G$26="Select a Year"),LookUpData!$A$33,(LookUpData!$A$34&amp;" "&amp;Cover!$G$26))</f>
        <v>For the period ending:</v>
      </c>
      <c r="J78" s="668"/>
      <c r="K78" s="668"/>
      <c r="L78" s="231"/>
    </row>
    <row r="79" spans="2:11" ht="15.75" customHeight="1">
      <c r="B79" s="661" t="s">
        <v>247</v>
      </c>
      <c r="C79" s="661"/>
      <c r="D79" s="661"/>
      <c r="E79" s="661"/>
      <c r="F79" s="235"/>
      <c r="G79" s="235"/>
      <c r="H79" s="235"/>
      <c r="I79" s="235"/>
      <c r="J79" s="236"/>
      <c r="K79" s="237"/>
    </row>
    <row r="80" spans="2:11" ht="15.75" customHeight="1">
      <c r="B80" s="268" t="s">
        <v>397</v>
      </c>
      <c r="C80" s="239"/>
      <c r="D80" s="239"/>
      <c r="E80" s="239"/>
      <c r="F80" s="235"/>
      <c r="G80" s="235"/>
      <c r="H80" s="235"/>
      <c r="I80" s="235"/>
      <c r="J80" s="236"/>
      <c r="K80" s="237"/>
    </row>
    <row r="81" spans="2:11" ht="15.75" customHeight="1" thickBot="1">
      <c r="B81" s="241"/>
      <c r="C81" s="242"/>
      <c r="D81" s="243"/>
      <c r="E81" s="244"/>
      <c r="F81" s="245"/>
      <c r="G81" s="245"/>
      <c r="H81" s="245"/>
      <c r="I81" s="245"/>
      <c r="J81" s="245"/>
      <c r="K81" s="246"/>
    </row>
    <row r="82" spans="2:11" ht="48" thickBot="1">
      <c r="B82" s="247" t="s">
        <v>0</v>
      </c>
      <c r="C82" s="662" t="s">
        <v>1</v>
      </c>
      <c r="D82" s="663"/>
      <c r="E82" s="663"/>
      <c r="F82" s="663"/>
      <c r="G82" s="663"/>
      <c r="H82" s="664"/>
      <c r="I82" s="251" t="s">
        <v>398</v>
      </c>
      <c r="J82" s="108" t="s">
        <v>404</v>
      </c>
      <c r="K82" s="108" t="s">
        <v>405</v>
      </c>
    </row>
    <row r="83" spans="2:14" ht="31.5" customHeight="1">
      <c r="B83" s="281"/>
      <c r="C83" s="665"/>
      <c r="D83" s="666"/>
      <c r="E83" s="666"/>
      <c r="F83" s="666"/>
      <c r="G83" s="666"/>
      <c r="H83" s="667"/>
      <c r="I83" s="583" t="s">
        <v>402</v>
      </c>
      <c r="J83" s="282"/>
      <c r="K83" s="280"/>
      <c r="N83" s="278"/>
    </row>
    <row r="84" spans="2:11" ht="31.5" customHeight="1">
      <c r="B84" s="281"/>
      <c r="C84" s="658"/>
      <c r="D84" s="659"/>
      <c r="E84" s="659"/>
      <c r="F84" s="659"/>
      <c r="G84" s="659"/>
      <c r="H84" s="660"/>
      <c r="I84" s="583" t="s">
        <v>402</v>
      </c>
      <c r="J84" s="282"/>
      <c r="K84" s="280"/>
    </row>
    <row r="85" spans="2:11" ht="31.5" customHeight="1">
      <c r="B85" s="281"/>
      <c r="C85" s="658"/>
      <c r="D85" s="659"/>
      <c r="E85" s="659"/>
      <c r="F85" s="659"/>
      <c r="G85" s="659"/>
      <c r="H85" s="660"/>
      <c r="I85" s="583" t="s">
        <v>402</v>
      </c>
      <c r="J85" s="283"/>
      <c r="K85" s="284"/>
    </row>
    <row r="86" spans="2:11" ht="31.5" customHeight="1">
      <c r="B86" s="281"/>
      <c r="C86" s="658"/>
      <c r="D86" s="659"/>
      <c r="E86" s="659"/>
      <c r="F86" s="659"/>
      <c r="G86" s="659"/>
      <c r="H86" s="660"/>
      <c r="I86" s="583" t="s">
        <v>402</v>
      </c>
      <c r="J86" s="283"/>
      <c r="K86" s="284"/>
    </row>
    <row r="87" spans="2:11" ht="31.5" customHeight="1">
      <c r="B87" s="281"/>
      <c r="C87" s="658"/>
      <c r="D87" s="659"/>
      <c r="E87" s="659"/>
      <c r="F87" s="659"/>
      <c r="G87" s="659"/>
      <c r="H87" s="660"/>
      <c r="I87" s="583" t="s">
        <v>402</v>
      </c>
      <c r="J87" s="282"/>
      <c r="K87" s="280"/>
    </row>
    <row r="88" spans="2:11" ht="31.5" customHeight="1">
      <c r="B88" s="281"/>
      <c r="C88" s="658"/>
      <c r="D88" s="659"/>
      <c r="E88" s="659"/>
      <c r="F88" s="659"/>
      <c r="G88" s="659"/>
      <c r="H88" s="660"/>
      <c r="I88" s="583" t="s">
        <v>402</v>
      </c>
      <c r="J88" s="282"/>
      <c r="K88" s="280"/>
    </row>
    <row r="89" spans="2:11" ht="31.5" customHeight="1">
      <c r="B89" s="281"/>
      <c r="C89" s="658"/>
      <c r="D89" s="659"/>
      <c r="E89" s="659"/>
      <c r="F89" s="659"/>
      <c r="G89" s="659"/>
      <c r="H89" s="660"/>
      <c r="I89" s="583" t="s">
        <v>402</v>
      </c>
      <c r="J89" s="285"/>
      <c r="K89" s="280"/>
    </row>
    <row r="90" spans="2:11" ht="31.5" customHeight="1">
      <c r="B90" s="281"/>
      <c r="C90" s="658"/>
      <c r="D90" s="659"/>
      <c r="E90" s="659"/>
      <c r="F90" s="659"/>
      <c r="G90" s="659"/>
      <c r="H90" s="660"/>
      <c r="I90" s="583" t="s">
        <v>402</v>
      </c>
      <c r="J90" s="285"/>
      <c r="K90" s="280"/>
    </row>
    <row r="91" spans="2:11" ht="31.5" customHeight="1">
      <c r="B91" s="281"/>
      <c r="C91" s="658"/>
      <c r="D91" s="659"/>
      <c r="E91" s="659"/>
      <c r="F91" s="659"/>
      <c r="G91" s="659"/>
      <c r="H91" s="660"/>
      <c r="I91" s="583" t="s">
        <v>402</v>
      </c>
      <c r="J91" s="285"/>
      <c r="K91" s="280"/>
    </row>
    <row r="92" spans="2:11" ht="31.5" customHeight="1">
      <c r="B92" s="281"/>
      <c r="C92" s="658"/>
      <c r="D92" s="659"/>
      <c r="E92" s="659"/>
      <c r="F92" s="659"/>
      <c r="G92" s="659"/>
      <c r="H92" s="660"/>
      <c r="I92" s="583" t="s">
        <v>402</v>
      </c>
      <c r="J92" s="285"/>
      <c r="K92" s="280"/>
    </row>
    <row r="93" spans="2:11" ht="31.5" customHeight="1">
      <c r="B93" s="281"/>
      <c r="C93" s="658"/>
      <c r="D93" s="659"/>
      <c r="E93" s="659"/>
      <c r="F93" s="659"/>
      <c r="G93" s="659"/>
      <c r="H93" s="660"/>
      <c r="I93" s="583" t="s">
        <v>402</v>
      </c>
      <c r="J93" s="285"/>
      <c r="K93" s="280"/>
    </row>
    <row r="94" spans="2:11" ht="31.5" customHeight="1">
      <c r="B94" s="281"/>
      <c r="C94" s="658"/>
      <c r="D94" s="659"/>
      <c r="E94" s="659"/>
      <c r="F94" s="659"/>
      <c r="G94" s="659"/>
      <c r="H94" s="660"/>
      <c r="I94" s="583" t="s">
        <v>402</v>
      </c>
      <c r="J94" s="285"/>
      <c r="K94" s="280"/>
    </row>
    <row r="95" spans="2:11" ht="31.5" customHeight="1">
      <c r="B95" s="281"/>
      <c r="C95" s="658"/>
      <c r="D95" s="659"/>
      <c r="E95" s="659"/>
      <c r="F95" s="659"/>
      <c r="G95" s="659"/>
      <c r="H95" s="660"/>
      <c r="I95" s="583" t="s">
        <v>402</v>
      </c>
      <c r="J95" s="285"/>
      <c r="K95" s="280"/>
    </row>
    <row r="96" spans="2:11" ht="31.5" customHeight="1">
      <c r="B96" s="281"/>
      <c r="C96" s="658"/>
      <c r="D96" s="659"/>
      <c r="E96" s="659"/>
      <c r="F96" s="659"/>
      <c r="G96" s="659"/>
      <c r="H96" s="660"/>
      <c r="I96" s="583" t="s">
        <v>402</v>
      </c>
      <c r="J96" s="285"/>
      <c r="K96" s="280"/>
    </row>
    <row r="97" spans="2:11" ht="31.5" customHeight="1">
      <c r="B97" s="281"/>
      <c r="C97" s="658"/>
      <c r="D97" s="659"/>
      <c r="E97" s="659"/>
      <c r="F97" s="659"/>
      <c r="G97" s="659"/>
      <c r="H97" s="660"/>
      <c r="I97" s="583" t="s">
        <v>402</v>
      </c>
      <c r="J97" s="285"/>
      <c r="K97" s="280"/>
    </row>
    <row r="98" spans="2:11" ht="31.5" customHeight="1">
      <c r="B98" s="281"/>
      <c r="C98" s="658"/>
      <c r="D98" s="659"/>
      <c r="E98" s="659"/>
      <c r="F98" s="659"/>
      <c r="G98" s="659"/>
      <c r="H98" s="660"/>
      <c r="I98" s="583" t="s">
        <v>402</v>
      </c>
      <c r="J98" s="285"/>
      <c r="K98" s="280"/>
    </row>
    <row r="99" spans="2:11" ht="31.5" customHeight="1">
      <c r="B99" s="281"/>
      <c r="C99" s="658"/>
      <c r="D99" s="659"/>
      <c r="E99" s="659"/>
      <c r="F99" s="659"/>
      <c r="G99" s="659"/>
      <c r="H99" s="660"/>
      <c r="I99" s="583" t="s">
        <v>402</v>
      </c>
      <c r="J99" s="285"/>
      <c r="K99" s="280"/>
    </row>
  </sheetData>
  <sheetProtection password="CD68" sheet="1"/>
  <mergeCells count="33">
    <mergeCell ref="C24:J24"/>
    <mergeCell ref="C25:J25"/>
    <mergeCell ref="B27:N27"/>
    <mergeCell ref="B20:J20"/>
    <mergeCell ref="C21:J21"/>
    <mergeCell ref="C22:J22"/>
    <mergeCell ref="C23:J23"/>
    <mergeCell ref="B29:D29"/>
    <mergeCell ref="I29:K29"/>
    <mergeCell ref="B30:E30"/>
    <mergeCell ref="B78:D78"/>
    <mergeCell ref="I78:K78"/>
    <mergeCell ref="B70:C70"/>
    <mergeCell ref="B33:K33"/>
    <mergeCell ref="C97:H97"/>
    <mergeCell ref="C98:H98"/>
    <mergeCell ref="B79:E79"/>
    <mergeCell ref="C91:H91"/>
    <mergeCell ref="C82:H82"/>
    <mergeCell ref="C83:H83"/>
    <mergeCell ref="C84:H84"/>
    <mergeCell ref="C95:H95"/>
    <mergeCell ref="C96:H96"/>
    <mergeCell ref="C99:H99"/>
    <mergeCell ref="C85:H85"/>
    <mergeCell ref="C86:H86"/>
    <mergeCell ref="C87:H87"/>
    <mergeCell ref="C92:H92"/>
    <mergeCell ref="C93:H93"/>
    <mergeCell ref="C94:H94"/>
    <mergeCell ref="C88:H88"/>
    <mergeCell ref="C89:H89"/>
    <mergeCell ref="C90:H90"/>
  </mergeCells>
  <dataValidations count="1">
    <dataValidation type="list" allowBlank="1" showInputMessage="1" showErrorMessage="1" error="Must Select From List!" sqref="I83:I93 I95:I99">
      <formula1>CIAC</formula1>
    </dataValidation>
  </dataValidations>
  <printOptions horizontalCentered="1"/>
  <pageMargins left="0.5" right="0.7" top="0.5" bottom="0.5" header="0.5" footer="0.5"/>
  <pageSetup horizontalDpi="600" verticalDpi="600" orientation="landscape" scale="64" r:id="rId2"/>
  <headerFooter>
    <oddFooter>&amp;C&amp;9Page: &amp;P of  &amp;N&amp;R&amp;9(Rev. Mar/2010)</oddFooter>
  </headerFooter>
  <rowBreaks count="1" manualBreakCount="1">
    <brk id="77" max="11" man="1"/>
  </rowBreaks>
  <ignoredErrors>
    <ignoredError sqref="K42:K66" unlockedFormula="1"/>
  </ignoredErrors>
  <drawing r:id="rId1"/>
</worksheet>
</file>

<file path=xl/worksheets/sheet8.xml><?xml version="1.0" encoding="utf-8"?>
<worksheet xmlns="http://schemas.openxmlformats.org/spreadsheetml/2006/main" xmlns:r="http://schemas.openxmlformats.org/officeDocument/2006/relationships">
  <sheetPr>
    <tabColor theme="6" tint="0.39998000860214233"/>
  </sheetPr>
  <dimension ref="A4:O235"/>
  <sheetViews>
    <sheetView showGridLines="0" zoomScalePageLayoutView="0" workbookViewId="0" topLeftCell="A1">
      <selection activeCell="B20" sqref="B20:F20"/>
    </sheetView>
  </sheetViews>
  <sheetFormatPr defaultColWidth="9.00390625" defaultRowHeight="15.75" customHeight="1"/>
  <cols>
    <col min="1" max="1" width="2.625" style="338" customWidth="1"/>
    <col min="2" max="2" width="4.625" style="340" customWidth="1"/>
    <col min="3" max="3" width="13.50390625" style="338" customWidth="1"/>
    <col min="4" max="4" width="11.25390625" style="338" customWidth="1"/>
    <col min="5" max="5" width="16.00390625" style="338" customWidth="1"/>
    <col min="6" max="6" width="18.125" style="338" customWidth="1"/>
    <col min="7" max="7" width="8.625" style="339" customWidth="1"/>
    <col min="8" max="10" width="16.625" style="338" customWidth="1"/>
    <col min="11" max="11" width="2.625" style="338" customWidth="1"/>
    <col min="12" max="16384" width="9.00390625" style="338" customWidth="1"/>
  </cols>
  <sheetData>
    <row r="4" spans="2:10" s="51" customFormat="1" ht="15.75">
      <c r="B4" s="346"/>
      <c r="C4" s="346"/>
      <c r="D4" s="346"/>
      <c r="E4" s="346"/>
      <c r="F4" s="346"/>
      <c r="G4" s="346"/>
      <c r="H4" s="346"/>
      <c r="I4" s="346"/>
      <c r="J4" s="346"/>
    </row>
    <row r="5" spans="2:10" s="51" customFormat="1" ht="15.75">
      <c r="B5" s="346"/>
      <c r="C5" s="346"/>
      <c r="D5" s="346"/>
      <c r="E5" s="346"/>
      <c r="F5" s="346"/>
      <c r="G5" s="346"/>
      <c r="H5" s="346"/>
      <c r="I5" s="346"/>
      <c r="J5" s="346"/>
    </row>
    <row r="6" spans="2:10" s="51" customFormat="1" ht="15.75">
      <c r="B6" s="346"/>
      <c r="C6" s="346"/>
      <c r="D6" s="346"/>
      <c r="E6" s="346"/>
      <c r="F6" s="346"/>
      <c r="G6" s="346"/>
      <c r="H6" s="346"/>
      <c r="I6" s="346"/>
      <c r="J6" s="346"/>
    </row>
    <row r="7" spans="2:10" s="51" customFormat="1" ht="15.75">
      <c r="B7" s="346"/>
      <c r="C7" s="346"/>
      <c r="D7" s="346"/>
      <c r="E7" s="346"/>
      <c r="F7" s="346"/>
      <c r="G7" s="346"/>
      <c r="H7" s="346"/>
      <c r="I7" s="346"/>
      <c r="J7" s="346"/>
    </row>
    <row r="8" spans="2:10" s="51" customFormat="1" ht="15.75">
      <c r="B8" s="346"/>
      <c r="C8" s="346"/>
      <c r="D8" s="346"/>
      <c r="E8" s="346"/>
      <c r="F8" s="346"/>
      <c r="G8" s="346"/>
      <c r="H8" s="346"/>
      <c r="I8" s="346"/>
      <c r="J8" s="346"/>
    </row>
    <row r="9" spans="2:10" s="51" customFormat="1" ht="15.75">
      <c r="B9" s="346"/>
      <c r="C9" s="346"/>
      <c r="D9" s="346"/>
      <c r="E9" s="346"/>
      <c r="F9" s="346"/>
      <c r="G9" s="346"/>
      <c r="H9" s="346"/>
      <c r="I9" s="346"/>
      <c r="J9" s="346"/>
    </row>
    <row r="10" spans="2:10" s="51" customFormat="1" ht="15.75">
      <c r="B10" s="346"/>
      <c r="C10" s="346"/>
      <c r="D10" s="346"/>
      <c r="E10" s="346"/>
      <c r="F10" s="346"/>
      <c r="G10" s="346"/>
      <c r="H10" s="346"/>
      <c r="I10" s="346"/>
      <c r="J10" s="346"/>
    </row>
    <row r="11" spans="2:10" s="51" customFormat="1" ht="15.75">
      <c r="B11" s="346"/>
      <c r="C11" s="346"/>
      <c r="D11" s="346"/>
      <c r="E11" s="346"/>
      <c r="F11" s="346"/>
      <c r="G11" s="346"/>
      <c r="H11" s="346"/>
      <c r="I11" s="346"/>
      <c r="J11" s="346"/>
    </row>
    <row r="12" spans="2:10" s="51" customFormat="1" ht="15.75">
      <c r="B12" s="346"/>
      <c r="C12" s="346"/>
      <c r="D12" s="346"/>
      <c r="E12" s="346"/>
      <c r="F12" s="346"/>
      <c r="G12" s="346"/>
      <c r="H12" s="346"/>
      <c r="I12" s="346"/>
      <c r="J12" s="346"/>
    </row>
    <row r="13" spans="2:10" s="51" customFormat="1" ht="15.75">
      <c r="B13" s="346"/>
      <c r="C13" s="346"/>
      <c r="D13" s="346"/>
      <c r="E13" s="346"/>
      <c r="F13" s="346"/>
      <c r="G13" s="346"/>
      <c r="H13" s="346"/>
      <c r="I13" s="346"/>
      <c r="J13" s="346"/>
    </row>
    <row r="14" spans="2:10" s="51" customFormat="1" ht="15.75">
      <c r="B14" s="346"/>
      <c r="C14" s="346"/>
      <c r="D14" s="346"/>
      <c r="E14" s="346"/>
      <c r="F14" s="346"/>
      <c r="G14" s="346"/>
      <c r="H14" s="346"/>
      <c r="I14" s="346"/>
      <c r="J14" s="346"/>
    </row>
    <row r="15" spans="2:10" s="51" customFormat="1" ht="15.75">
      <c r="B15" s="346"/>
      <c r="C15" s="346"/>
      <c r="D15" s="346"/>
      <c r="E15" s="346"/>
      <c r="F15" s="346"/>
      <c r="G15" s="346"/>
      <c r="H15" s="346"/>
      <c r="I15" s="346"/>
      <c r="J15" s="346"/>
    </row>
    <row r="16" spans="2:10" s="51" customFormat="1" ht="15.75">
      <c r="B16" s="346"/>
      <c r="C16" s="346"/>
      <c r="D16" s="346"/>
      <c r="E16" s="346"/>
      <c r="F16" s="346"/>
      <c r="G16" s="346"/>
      <c r="H16" s="346"/>
      <c r="I16" s="346"/>
      <c r="J16" s="346"/>
    </row>
    <row r="17" spans="2:10" s="51" customFormat="1" ht="15.75">
      <c r="B17" s="346"/>
      <c r="C17" s="346"/>
      <c r="D17" s="346"/>
      <c r="E17" s="346"/>
      <c r="F17" s="346"/>
      <c r="G17" s="346"/>
      <c r="H17" s="346"/>
      <c r="I17" s="346"/>
      <c r="J17" s="346"/>
    </row>
    <row r="18" spans="2:10" s="51" customFormat="1" ht="15.75">
      <c r="B18" s="346"/>
      <c r="C18" s="346"/>
      <c r="D18" s="346"/>
      <c r="E18" s="346"/>
      <c r="F18" s="346"/>
      <c r="G18" s="346"/>
      <c r="H18" s="346"/>
      <c r="I18" s="346"/>
      <c r="J18" s="346"/>
    </row>
    <row r="19" spans="2:10" s="51" customFormat="1" ht="15.75">
      <c r="B19" s="346"/>
      <c r="C19" s="346"/>
      <c r="D19" s="346"/>
      <c r="E19" s="346"/>
      <c r="F19" s="346"/>
      <c r="G19" s="346"/>
      <c r="H19" s="346"/>
      <c r="I19" s="346"/>
      <c r="J19" s="346"/>
    </row>
    <row r="20" spans="2:10" s="49" customFormat="1" ht="12">
      <c r="B20" s="669" t="str">
        <f>IF((Cover!$E$15=" "),LookUpData!$A$32,(LookUpData!$A$32&amp;"  "&amp;Cover!E$15))</f>
        <v>Annual Report of:  </v>
      </c>
      <c r="C20" s="669"/>
      <c r="D20" s="669"/>
      <c r="E20" s="669"/>
      <c r="F20" s="669" t="str">
        <f>IF((Cover!$G$26="Select a Year"),LookUpData!$A$33,(LookUpData!$A$34&amp;" "&amp;Cover!$G$26))</f>
        <v>For the period ending:</v>
      </c>
      <c r="G20" s="50"/>
      <c r="H20" s="668" t="str">
        <f>IF((Cover!$G$26="Select a Year"),LookUpData!$A$33,(LookUpData!$A$34&amp;" "&amp;Cover!$G$26))</f>
        <v>For the period ending:</v>
      </c>
      <c r="I20" s="668"/>
      <c r="J20" s="668"/>
    </row>
    <row r="21" spans="2:10" s="51" customFormat="1" ht="15.75">
      <c r="B21" s="57"/>
      <c r="C21" s="52"/>
      <c r="D21" s="52"/>
      <c r="E21" s="52"/>
      <c r="F21" s="52"/>
      <c r="G21" s="53"/>
      <c r="H21" s="54"/>
      <c r="I21" s="54"/>
      <c r="J21" s="55"/>
    </row>
    <row r="22" spans="2:15" s="51" customFormat="1" ht="15.75">
      <c r="B22" s="681" t="s">
        <v>431</v>
      </c>
      <c r="C22" s="681"/>
      <c r="D22" s="681"/>
      <c r="E22" s="681"/>
      <c r="F22" s="681"/>
      <c r="G22" s="681"/>
      <c r="H22" s="681"/>
      <c r="I22" s="681"/>
      <c r="J22" s="681"/>
      <c r="M22" s="668"/>
      <c r="N22" s="668"/>
      <c r="O22" s="668"/>
    </row>
    <row r="23" spans="2:10" s="51" customFormat="1" ht="16.5" thickBot="1">
      <c r="B23" s="106"/>
      <c r="G23" s="145"/>
      <c r="H23" s="146"/>
      <c r="I23" s="146"/>
      <c r="J23" s="146"/>
    </row>
    <row r="24" spans="1:10" s="51" customFormat="1" ht="52.5" customHeight="1" thickBot="1">
      <c r="A24" s="147"/>
      <c r="B24" s="148" t="s">
        <v>205</v>
      </c>
      <c r="C24" s="682" t="s">
        <v>1</v>
      </c>
      <c r="D24" s="683"/>
      <c r="E24" s="683"/>
      <c r="F24" s="683"/>
      <c r="G24" s="149" t="s">
        <v>427</v>
      </c>
      <c r="H24" s="150" t="s">
        <v>420</v>
      </c>
      <c r="I24" s="150" t="s">
        <v>640</v>
      </c>
      <c r="J24" s="150" t="s">
        <v>421</v>
      </c>
    </row>
    <row r="25" spans="1:11" s="157" customFormat="1" ht="15.75">
      <c r="A25" s="156"/>
      <c r="B25" s="158">
        <v>1</v>
      </c>
      <c r="G25" s="348"/>
      <c r="H25" s="323"/>
      <c r="I25" s="323"/>
      <c r="J25" s="323"/>
      <c r="K25" s="156"/>
    </row>
    <row r="26" spans="1:11" s="157" customFormat="1" ht="15.75">
      <c r="A26" s="156"/>
      <c r="B26" s="158">
        <v>2</v>
      </c>
      <c r="C26" s="321" t="s">
        <v>424</v>
      </c>
      <c r="G26" s="155">
        <v>234</v>
      </c>
      <c r="H26" s="400">
        <v>0</v>
      </c>
      <c r="I26" s="323"/>
      <c r="J26" s="323"/>
      <c r="K26" s="156"/>
    </row>
    <row r="27" spans="2:11" s="157" customFormat="1" ht="15.75">
      <c r="B27" s="158">
        <v>3</v>
      </c>
      <c r="C27" s="157" t="s">
        <v>433</v>
      </c>
      <c r="G27" s="347"/>
      <c r="I27" s="397">
        <f>H52</f>
        <v>0</v>
      </c>
      <c r="K27" s="156"/>
    </row>
    <row r="28" spans="1:11" s="157" customFormat="1" ht="16.5" thickBot="1">
      <c r="A28" s="156"/>
      <c r="B28" s="158">
        <v>4</v>
      </c>
      <c r="C28" s="157" t="s">
        <v>641</v>
      </c>
      <c r="G28" s="184"/>
      <c r="H28" s="345"/>
      <c r="I28" s="413">
        <f>J77</f>
        <v>0</v>
      </c>
      <c r="J28" s="323"/>
      <c r="K28" s="156"/>
    </row>
    <row r="29" spans="1:11" s="157" customFormat="1" ht="16.5" thickBot="1">
      <c r="A29" s="156"/>
      <c r="B29" s="158">
        <v>5</v>
      </c>
      <c r="C29" s="321" t="s">
        <v>425</v>
      </c>
      <c r="G29" s="155">
        <v>234</v>
      </c>
      <c r="H29" s="345"/>
      <c r="I29" s="323"/>
      <c r="J29" s="414">
        <f>H26+I27+I28</f>
        <v>0</v>
      </c>
      <c r="K29" s="156"/>
    </row>
    <row r="30" spans="1:11" s="157" customFormat="1" ht="16.5" thickTop="1">
      <c r="A30" s="156"/>
      <c r="B30" s="158">
        <v>6</v>
      </c>
      <c r="G30" s="327"/>
      <c r="H30" s="345"/>
      <c r="I30" s="323"/>
      <c r="J30" s="323"/>
      <c r="K30" s="156"/>
    </row>
    <row r="31" spans="1:11" s="157" customFormat="1" ht="15.75">
      <c r="A31" s="156"/>
      <c r="B31" s="158">
        <v>7</v>
      </c>
      <c r="C31" s="349" t="s">
        <v>417</v>
      </c>
      <c r="D31" s="349"/>
      <c r="E31" s="349"/>
      <c r="F31" s="349"/>
      <c r="G31" s="327"/>
      <c r="H31" s="345"/>
      <c r="I31" s="323"/>
      <c r="J31" s="323"/>
      <c r="K31" s="156"/>
    </row>
    <row r="32" spans="1:11" s="157" customFormat="1" ht="15.75">
      <c r="A32" s="156"/>
      <c r="B32" s="158">
        <v>8</v>
      </c>
      <c r="G32" s="327"/>
      <c r="H32" s="345"/>
      <c r="I32" s="323"/>
      <c r="J32" s="323"/>
      <c r="K32" s="156"/>
    </row>
    <row r="33" spans="1:11" s="157" customFormat="1" ht="15.75">
      <c r="A33" s="156"/>
      <c r="B33" s="158">
        <v>9</v>
      </c>
      <c r="G33" s="327"/>
      <c r="H33" s="345"/>
      <c r="I33" s="323"/>
      <c r="J33" s="323"/>
      <c r="K33" s="156"/>
    </row>
    <row r="34" spans="1:11" s="157" customFormat="1" ht="15.75">
      <c r="A34" s="156"/>
      <c r="B34" s="158">
        <v>10</v>
      </c>
      <c r="G34" s="327"/>
      <c r="H34" s="345"/>
      <c r="I34" s="323"/>
      <c r="J34" s="323"/>
      <c r="K34" s="156"/>
    </row>
    <row r="35" spans="1:11" s="157" customFormat="1" ht="16.5" thickBot="1">
      <c r="A35" s="156"/>
      <c r="B35" s="158">
        <v>11</v>
      </c>
      <c r="G35" s="327"/>
      <c r="H35" s="345"/>
      <c r="I35" s="323"/>
      <c r="J35" s="323"/>
      <c r="K35" s="156"/>
    </row>
    <row r="36" spans="2:14" s="166" customFormat="1" ht="36" customHeight="1" thickBot="1">
      <c r="B36" s="158">
        <v>12</v>
      </c>
      <c r="C36" s="415" t="s">
        <v>474</v>
      </c>
      <c r="D36" s="416" t="s">
        <v>475</v>
      </c>
      <c r="E36" s="416" t="s">
        <v>638</v>
      </c>
      <c r="F36" s="684" t="s">
        <v>476</v>
      </c>
      <c r="G36" s="685"/>
      <c r="H36" s="417" t="s">
        <v>477</v>
      </c>
      <c r="I36" s="418"/>
      <c r="J36" s="418"/>
      <c r="N36" s="419"/>
    </row>
    <row r="37" spans="1:14" s="157" customFormat="1" ht="15.75">
      <c r="A37" s="156"/>
      <c r="B37" s="158">
        <v>13</v>
      </c>
      <c r="C37" s="420" t="s">
        <v>478</v>
      </c>
      <c r="D37" s="421">
        <v>55</v>
      </c>
      <c r="E37" s="430">
        <v>35</v>
      </c>
      <c r="F37" s="686">
        <v>40573</v>
      </c>
      <c r="G37" s="686"/>
      <c r="H37" s="422">
        <v>1925</v>
      </c>
      <c r="I37" s="423" t="s">
        <v>479</v>
      </c>
      <c r="J37" s="323"/>
      <c r="K37" s="156"/>
      <c r="N37" s="351"/>
    </row>
    <row r="38" spans="1:11" s="157" customFormat="1" ht="15.75">
      <c r="A38" s="156"/>
      <c r="B38" s="158">
        <v>14</v>
      </c>
      <c r="C38" s="561"/>
      <c r="D38" s="424"/>
      <c r="E38" s="398"/>
      <c r="F38" s="687"/>
      <c r="G38" s="688"/>
      <c r="H38" s="370"/>
      <c r="I38" s="425"/>
      <c r="J38" s="426"/>
      <c r="K38" s="156"/>
    </row>
    <row r="39" spans="1:11" s="157" customFormat="1" ht="15.75">
      <c r="A39" s="156"/>
      <c r="B39" s="158">
        <v>15</v>
      </c>
      <c r="C39" s="561"/>
      <c r="D39" s="424"/>
      <c r="E39" s="398"/>
      <c r="F39" s="687"/>
      <c r="G39" s="688"/>
      <c r="H39" s="481"/>
      <c r="I39" s="425"/>
      <c r="J39" s="426"/>
      <c r="K39" s="156"/>
    </row>
    <row r="40" spans="1:11" s="157" customFormat="1" ht="15.75">
      <c r="A40" s="156"/>
      <c r="B40" s="158">
        <v>16</v>
      </c>
      <c r="C40" s="561"/>
      <c r="D40" s="424"/>
      <c r="E40" s="398"/>
      <c r="F40" s="687"/>
      <c r="G40" s="688"/>
      <c r="H40" s="481"/>
      <c r="I40" s="425"/>
      <c r="J40" s="426"/>
      <c r="K40" s="156"/>
    </row>
    <row r="41" spans="1:11" s="157" customFormat="1" ht="15.75">
      <c r="A41" s="156"/>
      <c r="B41" s="158">
        <v>17</v>
      </c>
      <c r="C41" s="561"/>
      <c r="D41" s="424"/>
      <c r="E41" s="398"/>
      <c r="F41" s="687"/>
      <c r="G41" s="688"/>
      <c r="H41" s="481"/>
      <c r="I41" s="425"/>
      <c r="J41" s="426"/>
      <c r="K41" s="156"/>
    </row>
    <row r="42" spans="1:11" s="157" customFormat="1" ht="15.75">
      <c r="A42" s="156"/>
      <c r="B42" s="158">
        <v>18</v>
      </c>
      <c r="C42" s="561"/>
      <c r="D42" s="424"/>
      <c r="E42" s="398"/>
      <c r="F42" s="687"/>
      <c r="G42" s="688"/>
      <c r="H42" s="481"/>
      <c r="I42" s="425"/>
      <c r="J42" s="426"/>
      <c r="K42" s="156"/>
    </row>
    <row r="43" spans="1:11" s="157" customFormat="1" ht="15.75">
      <c r="A43" s="156"/>
      <c r="B43" s="158">
        <v>19</v>
      </c>
      <c r="C43" s="561"/>
      <c r="D43" s="424"/>
      <c r="E43" s="398"/>
      <c r="F43" s="687"/>
      <c r="G43" s="688"/>
      <c r="H43" s="481"/>
      <c r="I43" s="425"/>
      <c r="J43" s="426"/>
      <c r="K43" s="156"/>
    </row>
    <row r="44" spans="1:11" s="157" customFormat="1" ht="15.75">
      <c r="A44" s="156"/>
      <c r="B44" s="158">
        <v>20</v>
      </c>
      <c r="C44" s="561"/>
      <c r="D44" s="424"/>
      <c r="E44" s="398"/>
      <c r="F44" s="687"/>
      <c r="G44" s="688"/>
      <c r="H44" s="481"/>
      <c r="I44" s="425"/>
      <c r="J44" s="426"/>
      <c r="K44" s="156"/>
    </row>
    <row r="45" spans="1:11" s="157" customFormat="1" ht="15.75">
      <c r="A45" s="156"/>
      <c r="B45" s="158">
        <v>21</v>
      </c>
      <c r="C45" s="561"/>
      <c r="D45" s="424"/>
      <c r="E45" s="398"/>
      <c r="F45" s="687"/>
      <c r="G45" s="688"/>
      <c r="H45" s="481"/>
      <c r="I45" s="425"/>
      <c r="J45" s="426"/>
      <c r="K45" s="156"/>
    </row>
    <row r="46" spans="1:11" s="157" customFormat="1" ht="15.75">
      <c r="A46" s="156"/>
      <c r="B46" s="158">
        <v>22</v>
      </c>
      <c r="C46" s="561"/>
      <c r="D46" s="424"/>
      <c r="E46" s="398"/>
      <c r="F46" s="687"/>
      <c r="G46" s="688"/>
      <c r="H46" s="481"/>
      <c r="I46" s="425"/>
      <c r="J46" s="426"/>
      <c r="K46" s="156"/>
    </row>
    <row r="47" spans="1:11" s="157" customFormat="1" ht="15.75">
      <c r="A47" s="156"/>
      <c r="B47" s="158">
        <v>23</v>
      </c>
      <c r="C47" s="561"/>
      <c r="D47" s="424"/>
      <c r="E47" s="398"/>
      <c r="F47" s="687"/>
      <c r="G47" s="688"/>
      <c r="H47" s="481"/>
      <c r="I47" s="425"/>
      <c r="J47" s="426"/>
      <c r="K47" s="156"/>
    </row>
    <row r="48" spans="1:11" s="157" customFormat="1" ht="15.75">
      <c r="A48" s="156"/>
      <c r="B48" s="158">
        <v>24</v>
      </c>
      <c r="C48" s="561"/>
      <c r="D48" s="424"/>
      <c r="E48" s="398"/>
      <c r="F48" s="687"/>
      <c r="G48" s="688"/>
      <c r="H48" s="481"/>
      <c r="I48" s="425"/>
      <c r="J48" s="426"/>
      <c r="K48" s="156"/>
    </row>
    <row r="49" spans="1:11" s="157" customFormat="1" ht="15.75">
      <c r="A49" s="156"/>
      <c r="B49" s="158">
        <v>25</v>
      </c>
      <c r="C49" s="561"/>
      <c r="D49" s="424"/>
      <c r="E49" s="398"/>
      <c r="F49" s="687"/>
      <c r="G49" s="688"/>
      <c r="H49" s="481"/>
      <c r="I49" s="425"/>
      <c r="J49" s="426"/>
      <c r="K49" s="156"/>
    </row>
    <row r="50" spans="1:11" s="157" customFormat="1" ht="15.75">
      <c r="A50" s="156"/>
      <c r="B50" s="158">
        <v>26</v>
      </c>
      <c r="C50" s="427"/>
      <c r="D50" s="428"/>
      <c r="E50" s="431"/>
      <c r="F50" s="689"/>
      <c r="G50" s="689"/>
      <c r="H50" s="370"/>
      <c r="I50" s="425"/>
      <c r="J50" s="426"/>
      <c r="K50" s="156"/>
    </row>
    <row r="51" spans="1:11" s="157" customFormat="1" ht="15.75">
      <c r="A51" s="156"/>
      <c r="B51" s="158">
        <v>27</v>
      </c>
      <c r="C51" s="690" t="s">
        <v>480</v>
      </c>
      <c r="D51" s="690"/>
      <c r="E51" s="690"/>
      <c r="F51" s="690"/>
      <c r="G51" s="690"/>
      <c r="H51" s="370"/>
      <c r="I51" s="425"/>
      <c r="J51" s="426"/>
      <c r="K51" s="156"/>
    </row>
    <row r="52" spans="1:11" s="157" customFormat="1" ht="16.5" thickBot="1">
      <c r="A52" s="156"/>
      <c r="B52" s="158">
        <v>28</v>
      </c>
      <c r="G52" s="429"/>
      <c r="H52" s="414">
        <f>SUM(H38:H51)</f>
        <v>0</v>
      </c>
      <c r="I52" s="429"/>
      <c r="J52" s="426"/>
      <c r="K52" s="156"/>
    </row>
    <row r="53" spans="1:11" s="157" customFormat="1" ht="16.5" thickTop="1">
      <c r="A53" s="156"/>
      <c r="B53" s="158">
        <v>29</v>
      </c>
      <c r="G53" s="344"/>
      <c r="H53" s="345"/>
      <c r="I53" s="323"/>
      <c r="J53" s="323"/>
      <c r="K53" s="156"/>
    </row>
    <row r="54" spans="1:11" s="157" customFormat="1" ht="15.75">
      <c r="A54" s="156"/>
      <c r="B54" s="158">
        <v>30</v>
      </c>
      <c r="C54" s="350" t="s">
        <v>426</v>
      </c>
      <c r="D54" s="350"/>
      <c r="E54" s="350"/>
      <c r="F54" s="350"/>
      <c r="G54" s="344"/>
      <c r="H54" s="345"/>
      <c r="I54" s="323"/>
      <c r="J54" s="323"/>
      <c r="K54" s="156"/>
    </row>
    <row r="55" spans="1:11" s="157" customFormat="1" ht="15.75">
      <c r="A55" s="156"/>
      <c r="B55" s="158">
        <v>31</v>
      </c>
      <c r="G55" s="344"/>
      <c r="H55" s="345"/>
      <c r="I55" s="323"/>
      <c r="J55" s="323"/>
      <c r="K55" s="156"/>
    </row>
    <row r="56" spans="1:11" s="157" customFormat="1" ht="15.75">
      <c r="A56" s="156"/>
      <c r="B56" s="158">
        <v>32</v>
      </c>
      <c r="G56" s="344"/>
      <c r="H56" s="345"/>
      <c r="I56" s="323"/>
      <c r="J56" s="323"/>
      <c r="K56" s="156"/>
    </row>
    <row r="57" spans="1:11" s="157" customFormat="1" ht="15.75">
      <c r="A57" s="156"/>
      <c r="B57" s="158">
        <v>33</v>
      </c>
      <c r="G57" s="344"/>
      <c r="H57" s="345"/>
      <c r="I57" s="323"/>
      <c r="J57" s="323"/>
      <c r="K57" s="156"/>
    </row>
    <row r="58" spans="1:11" s="157" customFormat="1" ht="15.75">
      <c r="A58" s="156"/>
      <c r="B58" s="158">
        <v>34</v>
      </c>
      <c r="G58" s="344"/>
      <c r="H58" s="345"/>
      <c r="I58" s="323"/>
      <c r="J58" s="323"/>
      <c r="K58" s="156"/>
    </row>
    <row r="59" spans="1:11" s="157" customFormat="1" ht="15.75">
      <c r="A59" s="156"/>
      <c r="B59" s="158">
        <v>35</v>
      </c>
      <c r="G59" s="344"/>
      <c r="H59" s="345"/>
      <c r="I59" s="323"/>
      <c r="J59" s="323"/>
      <c r="K59" s="156"/>
    </row>
    <row r="60" spans="1:11" s="157" customFormat="1" ht="15.75">
      <c r="A60" s="156"/>
      <c r="B60" s="158">
        <v>36</v>
      </c>
      <c r="G60" s="344"/>
      <c r="H60" s="345"/>
      <c r="I60" s="323"/>
      <c r="J60" s="323"/>
      <c r="K60" s="156"/>
    </row>
    <row r="61" spans="1:11" s="157" customFormat="1" ht="15.75">
      <c r="A61" s="156"/>
      <c r="B61" s="158">
        <v>37</v>
      </c>
      <c r="G61" s="344"/>
      <c r="H61" s="345"/>
      <c r="I61" s="323"/>
      <c r="J61" s="323"/>
      <c r="K61" s="156"/>
    </row>
    <row r="62" spans="1:11" s="157" customFormat="1" ht="15.75">
      <c r="A62" s="156"/>
      <c r="B62" s="158">
        <v>38</v>
      </c>
      <c r="G62" s="344"/>
      <c r="H62" s="345"/>
      <c r="I62" s="323"/>
      <c r="J62" s="323"/>
      <c r="K62" s="156"/>
    </row>
    <row r="63" spans="1:11" s="157" customFormat="1" ht="15.75">
      <c r="A63" s="156"/>
      <c r="B63" s="158">
        <v>39</v>
      </c>
      <c r="G63" s="344"/>
      <c r="H63" s="345"/>
      <c r="I63" s="323"/>
      <c r="J63" s="323"/>
      <c r="K63" s="156"/>
    </row>
    <row r="64" spans="1:11" s="157" customFormat="1" ht="15.75">
      <c r="A64" s="156"/>
      <c r="B64" s="158">
        <v>40</v>
      </c>
      <c r="G64" s="344"/>
      <c r="H64" s="345"/>
      <c r="I64" s="323"/>
      <c r="J64" s="323"/>
      <c r="K64" s="156"/>
    </row>
    <row r="65" spans="1:11" s="157" customFormat="1" ht="15.75">
      <c r="A65" s="156"/>
      <c r="B65" s="158">
        <v>41</v>
      </c>
      <c r="G65" s="344"/>
      <c r="H65" s="345"/>
      <c r="I65" s="323"/>
      <c r="J65" s="323"/>
      <c r="K65" s="156"/>
    </row>
    <row r="66" spans="1:12" s="157" customFormat="1" ht="15.75">
      <c r="A66" s="156"/>
      <c r="B66" s="158">
        <v>42</v>
      </c>
      <c r="C66" s="691" t="s">
        <v>639</v>
      </c>
      <c r="D66" s="691"/>
      <c r="E66" s="691"/>
      <c r="F66" s="691"/>
      <c r="G66" s="691"/>
      <c r="H66" s="691"/>
      <c r="I66" s="691"/>
      <c r="J66" s="352" t="s">
        <v>435</v>
      </c>
      <c r="K66" s="353"/>
      <c r="L66" s="353"/>
    </row>
    <row r="67" spans="1:11" s="157" customFormat="1" ht="15.75">
      <c r="A67" s="156"/>
      <c r="B67" s="158">
        <v>43</v>
      </c>
      <c r="C67" s="692" t="s">
        <v>481</v>
      </c>
      <c r="D67" s="692"/>
      <c r="E67" s="692"/>
      <c r="F67" s="692"/>
      <c r="G67" s="692"/>
      <c r="H67" s="692"/>
      <c r="I67" s="692"/>
      <c r="J67" s="371">
        <v>-1100</v>
      </c>
      <c r="K67" s="156"/>
    </row>
    <row r="68" spans="1:11" s="157" customFormat="1" ht="15.75">
      <c r="A68" s="156"/>
      <c r="B68" s="158">
        <v>44</v>
      </c>
      <c r="C68" s="693"/>
      <c r="D68" s="693"/>
      <c r="E68" s="693"/>
      <c r="F68" s="693"/>
      <c r="G68" s="693"/>
      <c r="H68" s="693"/>
      <c r="I68" s="693"/>
      <c r="J68" s="398"/>
      <c r="K68" s="156"/>
    </row>
    <row r="69" spans="1:11" s="157" customFormat="1" ht="15.75">
      <c r="A69" s="156"/>
      <c r="B69" s="158">
        <v>45</v>
      </c>
      <c r="C69" s="693"/>
      <c r="D69" s="693"/>
      <c r="E69" s="693"/>
      <c r="F69" s="693"/>
      <c r="G69" s="693"/>
      <c r="H69" s="693"/>
      <c r="I69" s="693"/>
      <c r="J69" s="398"/>
      <c r="K69" s="156"/>
    </row>
    <row r="70" spans="1:11" s="157" customFormat="1" ht="15.75">
      <c r="A70" s="156"/>
      <c r="B70" s="158">
        <v>46</v>
      </c>
      <c r="C70" s="693"/>
      <c r="D70" s="693"/>
      <c r="E70" s="693"/>
      <c r="F70" s="693"/>
      <c r="G70" s="693"/>
      <c r="H70" s="693"/>
      <c r="I70" s="693"/>
      <c r="J70" s="398"/>
      <c r="K70" s="156"/>
    </row>
    <row r="71" spans="2:11" s="157" customFormat="1" ht="15.75">
      <c r="B71" s="158">
        <v>47</v>
      </c>
      <c r="C71" s="693"/>
      <c r="D71" s="693"/>
      <c r="E71" s="693"/>
      <c r="F71" s="693"/>
      <c r="G71" s="693"/>
      <c r="H71" s="693"/>
      <c r="I71" s="693"/>
      <c r="J71" s="398"/>
      <c r="K71" s="156"/>
    </row>
    <row r="72" spans="2:11" s="157" customFormat="1" ht="15.75">
      <c r="B72" s="158">
        <v>48</v>
      </c>
      <c r="C72" s="693"/>
      <c r="D72" s="693"/>
      <c r="E72" s="693"/>
      <c r="F72" s="693"/>
      <c r="G72" s="693"/>
      <c r="H72" s="693"/>
      <c r="I72" s="693"/>
      <c r="J72" s="398"/>
      <c r="K72" s="156"/>
    </row>
    <row r="73" spans="2:11" s="157" customFormat="1" ht="15.75">
      <c r="B73" s="158">
        <v>49</v>
      </c>
      <c r="C73" s="693"/>
      <c r="D73" s="693"/>
      <c r="E73" s="693"/>
      <c r="F73" s="693"/>
      <c r="G73" s="693"/>
      <c r="H73" s="693"/>
      <c r="I73" s="693"/>
      <c r="J73" s="398"/>
      <c r="K73" s="156"/>
    </row>
    <row r="74" spans="2:11" s="157" customFormat="1" ht="15.75">
      <c r="B74" s="158">
        <v>50</v>
      </c>
      <c r="C74" s="693"/>
      <c r="D74" s="693"/>
      <c r="E74" s="693"/>
      <c r="F74" s="693"/>
      <c r="G74" s="693"/>
      <c r="H74" s="693"/>
      <c r="I74" s="693"/>
      <c r="J74" s="398"/>
      <c r="K74" s="156"/>
    </row>
    <row r="75" spans="2:11" s="157" customFormat="1" ht="15.75">
      <c r="B75" s="158">
        <v>51</v>
      </c>
      <c r="C75" s="693"/>
      <c r="D75" s="693"/>
      <c r="E75" s="693"/>
      <c r="F75" s="693"/>
      <c r="G75" s="693"/>
      <c r="H75" s="693"/>
      <c r="I75" s="693"/>
      <c r="J75" s="398"/>
      <c r="K75" s="156"/>
    </row>
    <row r="76" spans="2:11" s="157" customFormat="1" ht="15.75">
      <c r="B76" s="158">
        <v>52</v>
      </c>
      <c r="C76" s="693"/>
      <c r="D76" s="693"/>
      <c r="E76" s="693"/>
      <c r="F76" s="693"/>
      <c r="G76" s="693"/>
      <c r="H76" s="693"/>
      <c r="I76" s="693"/>
      <c r="J76" s="398"/>
      <c r="K76" s="156"/>
    </row>
    <row r="77" spans="2:10" s="157" customFormat="1" ht="16.5" thickBot="1">
      <c r="B77" s="158">
        <v>53</v>
      </c>
      <c r="G77" s="694" t="s">
        <v>432</v>
      </c>
      <c r="H77" s="694"/>
      <c r="I77" s="695"/>
      <c r="J77" s="414">
        <f>SUM(J68:J76)</f>
        <v>0</v>
      </c>
    </row>
    <row r="78" spans="2:10" s="157" customFormat="1" ht="16.5" thickTop="1">
      <c r="B78" s="158"/>
      <c r="G78" s="327"/>
      <c r="H78" s="323"/>
      <c r="I78" s="323"/>
      <c r="J78" s="323"/>
    </row>
    <row r="79" spans="2:10" s="157" customFormat="1" ht="15.75">
      <c r="B79" s="158"/>
      <c r="G79" s="327"/>
      <c r="H79" s="323"/>
      <c r="I79" s="323"/>
      <c r="J79" s="323"/>
    </row>
    <row r="80" spans="2:10" s="157" customFormat="1" ht="15.75">
      <c r="B80" s="158"/>
      <c r="G80" s="327"/>
      <c r="H80" s="323"/>
      <c r="I80" s="323"/>
      <c r="J80" s="323"/>
    </row>
    <row r="81" spans="2:10" s="157" customFormat="1" ht="15.75">
      <c r="B81" s="158"/>
      <c r="G81" s="327"/>
      <c r="H81" s="323"/>
      <c r="I81" s="323"/>
      <c r="J81" s="323"/>
    </row>
    <row r="82" spans="2:10" s="157" customFormat="1" ht="15.75">
      <c r="B82" s="158"/>
      <c r="G82" s="325"/>
      <c r="H82" s="323"/>
      <c r="I82" s="323"/>
      <c r="J82" s="323"/>
    </row>
    <row r="83" spans="2:10" s="157" customFormat="1" ht="15.75">
      <c r="B83" s="158"/>
      <c r="C83" s="166"/>
      <c r="D83" s="166"/>
      <c r="E83" s="166"/>
      <c r="F83" s="166"/>
      <c r="G83" s="328"/>
      <c r="H83" s="323"/>
      <c r="I83" s="323"/>
      <c r="J83" s="323"/>
    </row>
    <row r="84" spans="2:10" s="157" customFormat="1" ht="15.75">
      <c r="B84" s="158"/>
      <c r="C84" s="166"/>
      <c r="D84" s="166"/>
      <c r="E84" s="166"/>
      <c r="F84" s="166"/>
      <c r="G84" s="328"/>
      <c r="H84" s="323"/>
      <c r="I84" s="323"/>
      <c r="J84" s="323"/>
    </row>
    <row r="85" spans="2:10" s="157" customFormat="1" ht="15.75">
      <c r="B85" s="158"/>
      <c r="C85" s="166"/>
      <c r="D85" s="166"/>
      <c r="E85" s="166"/>
      <c r="F85" s="166"/>
      <c r="G85" s="328"/>
      <c r="H85" s="323"/>
      <c r="I85" s="323"/>
      <c r="J85" s="323"/>
    </row>
    <row r="86" spans="2:10" s="157" customFormat="1" ht="15.75">
      <c r="B86" s="158"/>
      <c r="C86" s="166"/>
      <c r="D86" s="166"/>
      <c r="E86" s="166"/>
      <c r="F86" s="166"/>
      <c r="G86" s="328"/>
      <c r="H86" s="323"/>
      <c r="I86" s="323"/>
      <c r="J86" s="323"/>
    </row>
    <row r="87" spans="2:10" s="157" customFormat="1" ht="15.75">
      <c r="B87" s="158"/>
      <c r="G87" s="325"/>
      <c r="H87" s="323"/>
      <c r="I87" s="323"/>
      <c r="J87" s="323"/>
    </row>
    <row r="88" spans="2:10" s="157" customFormat="1" ht="15.75">
      <c r="B88" s="158"/>
      <c r="C88" s="166"/>
      <c r="D88" s="166"/>
      <c r="E88" s="166"/>
      <c r="F88" s="166"/>
      <c r="G88" s="328"/>
      <c r="H88" s="323"/>
      <c r="I88" s="323"/>
      <c r="J88" s="323"/>
    </row>
    <row r="89" spans="2:10" s="157" customFormat="1" ht="15.75">
      <c r="B89" s="158"/>
      <c r="C89" s="166"/>
      <c r="D89" s="166"/>
      <c r="E89" s="166"/>
      <c r="F89" s="166"/>
      <c r="G89" s="328"/>
      <c r="H89" s="323"/>
      <c r="I89" s="323"/>
      <c r="J89" s="323"/>
    </row>
    <row r="90" spans="2:10" s="157" customFormat="1" ht="15.75">
      <c r="B90" s="158"/>
      <c r="G90" s="327"/>
      <c r="H90" s="323"/>
      <c r="I90" s="323"/>
      <c r="J90" s="323"/>
    </row>
    <row r="91" spans="2:10" s="157" customFormat="1" ht="15.75">
      <c r="B91" s="158"/>
      <c r="G91" s="327"/>
      <c r="H91" s="323"/>
      <c r="I91" s="323"/>
      <c r="J91" s="323"/>
    </row>
    <row r="92" spans="2:10" s="157" customFormat="1" ht="15.75">
      <c r="B92" s="158"/>
      <c r="G92" s="325"/>
      <c r="H92" s="323"/>
      <c r="I92" s="323"/>
      <c r="J92" s="323"/>
    </row>
    <row r="93" spans="2:10" s="157" customFormat="1" ht="15.75">
      <c r="B93" s="158"/>
      <c r="C93" s="166"/>
      <c r="D93" s="166"/>
      <c r="E93" s="166"/>
      <c r="F93" s="166"/>
      <c r="G93" s="328"/>
      <c r="H93" s="323"/>
      <c r="I93" s="323"/>
      <c r="J93" s="323"/>
    </row>
    <row r="94" spans="2:10" s="157" customFormat="1" ht="15.75">
      <c r="B94" s="158"/>
      <c r="C94" s="166"/>
      <c r="D94" s="166"/>
      <c r="E94" s="166"/>
      <c r="F94" s="166"/>
      <c r="G94" s="328"/>
      <c r="H94" s="323"/>
      <c r="I94" s="323"/>
      <c r="J94" s="323"/>
    </row>
    <row r="95" spans="2:10" s="157" customFormat="1" ht="15.75">
      <c r="B95" s="158"/>
      <c r="G95" s="325"/>
      <c r="H95" s="323"/>
      <c r="I95" s="323"/>
      <c r="J95" s="323"/>
    </row>
    <row r="96" spans="2:10" s="157" customFormat="1" ht="15.75">
      <c r="B96" s="158"/>
      <c r="C96" s="166"/>
      <c r="D96" s="166"/>
      <c r="E96" s="166"/>
      <c r="F96" s="166"/>
      <c r="G96" s="328"/>
      <c r="H96" s="323"/>
      <c r="I96" s="323"/>
      <c r="J96" s="323"/>
    </row>
    <row r="97" spans="2:10" s="157" customFormat="1" ht="15.75">
      <c r="B97" s="158"/>
      <c r="C97" s="166"/>
      <c r="D97" s="166"/>
      <c r="E97" s="166"/>
      <c r="F97" s="166"/>
      <c r="G97" s="328"/>
      <c r="H97" s="323"/>
      <c r="I97" s="323"/>
      <c r="J97" s="323"/>
    </row>
    <row r="98" spans="2:10" s="157" customFormat="1" ht="15.75">
      <c r="B98" s="158"/>
      <c r="G98" s="327"/>
      <c r="H98" s="323"/>
      <c r="I98" s="323"/>
      <c r="J98" s="323"/>
    </row>
    <row r="99" spans="2:10" s="157" customFormat="1" ht="15.75">
      <c r="B99" s="158"/>
      <c r="C99" s="174"/>
      <c r="D99" s="174"/>
      <c r="E99" s="174"/>
      <c r="F99" s="174"/>
      <c r="G99" s="325"/>
      <c r="H99" s="323"/>
      <c r="I99" s="323"/>
      <c r="J99" s="323"/>
    </row>
    <row r="100" spans="2:10" s="157" customFormat="1" ht="15.75">
      <c r="B100" s="158"/>
      <c r="C100" s="174"/>
      <c r="D100" s="174"/>
      <c r="E100" s="174"/>
      <c r="F100" s="174"/>
      <c r="G100" s="325"/>
      <c r="H100" s="323"/>
      <c r="I100" s="323"/>
      <c r="J100" s="323"/>
    </row>
    <row r="101" spans="2:10" s="157" customFormat="1" ht="15.75">
      <c r="B101" s="158"/>
      <c r="C101" s="174"/>
      <c r="D101" s="174"/>
      <c r="E101" s="174"/>
      <c r="F101" s="174"/>
      <c r="G101" s="327"/>
      <c r="H101" s="323"/>
      <c r="I101" s="323"/>
      <c r="J101" s="323"/>
    </row>
    <row r="102" spans="2:10" s="157" customFormat="1" ht="15.75">
      <c r="B102" s="158"/>
      <c r="C102" s="174"/>
      <c r="D102" s="174"/>
      <c r="E102" s="174"/>
      <c r="F102" s="174"/>
      <c r="G102" s="327"/>
      <c r="H102" s="323"/>
      <c r="I102" s="323"/>
      <c r="J102" s="323"/>
    </row>
    <row r="103" spans="2:10" s="157" customFormat="1" ht="15.75">
      <c r="B103" s="158"/>
      <c r="C103" s="174"/>
      <c r="D103" s="174"/>
      <c r="E103" s="174"/>
      <c r="F103" s="174"/>
      <c r="G103" s="327"/>
      <c r="H103" s="323"/>
      <c r="I103" s="323"/>
      <c r="J103" s="323"/>
    </row>
    <row r="104" spans="2:10" s="157" customFormat="1" ht="15.75">
      <c r="B104" s="158"/>
      <c r="C104" s="198"/>
      <c r="D104" s="198"/>
      <c r="E104" s="198"/>
      <c r="F104" s="198"/>
      <c r="G104" s="334"/>
      <c r="H104" s="323"/>
      <c r="I104" s="323"/>
      <c r="J104" s="323"/>
    </row>
    <row r="105" spans="2:10" s="157" customFormat="1" ht="15.75">
      <c r="B105" s="158"/>
      <c r="C105" s="198"/>
      <c r="D105" s="198"/>
      <c r="E105" s="198"/>
      <c r="F105" s="198"/>
      <c r="G105" s="334"/>
      <c r="H105" s="323"/>
      <c r="I105" s="323"/>
      <c r="J105" s="323"/>
    </row>
    <row r="106" spans="2:10" s="157" customFormat="1" ht="15.75">
      <c r="B106" s="158"/>
      <c r="C106" s="198"/>
      <c r="D106" s="198"/>
      <c r="E106" s="198"/>
      <c r="F106" s="198"/>
      <c r="G106" s="334"/>
      <c r="H106" s="323"/>
      <c r="I106" s="323"/>
      <c r="J106" s="323"/>
    </row>
    <row r="107" spans="2:10" s="157" customFormat="1" ht="15.75">
      <c r="B107" s="158"/>
      <c r="G107" s="327"/>
      <c r="H107" s="323"/>
      <c r="I107" s="323"/>
      <c r="J107" s="323"/>
    </row>
    <row r="108" spans="2:10" s="157" customFormat="1" ht="15.75">
      <c r="B108" s="158"/>
      <c r="G108" s="327"/>
      <c r="H108" s="323"/>
      <c r="I108" s="323"/>
      <c r="J108" s="323"/>
    </row>
    <row r="109" spans="2:10" s="157" customFormat="1" ht="15.75">
      <c r="B109" s="158"/>
      <c r="G109" s="325"/>
      <c r="H109" s="323"/>
      <c r="I109" s="323"/>
      <c r="J109" s="323"/>
    </row>
    <row r="110" spans="2:10" s="157" customFormat="1" ht="15.75">
      <c r="B110" s="158"/>
      <c r="C110" s="166"/>
      <c r="D110" s="166"/>
      <c r="E110" s="166"/>
      <c r="F110" s="166"/>
      <c r="G110" s="328"/>
      <c r="H110" s="323"/>
      <c r="I110" s="323"/>
      <c r="J110" s="323"/>
    </row>
    <row r="111" spans="2:10" s="157" customFormat="1" ht="15.75">
      <c r="B111" s="158"/>
      <c r="C111" s="166"/>
      <c r="D111" s="166"/>
      <c r="E111" s="166"/>
      <c r="F111" s="166"/>
      <c r="G111" s="328"/>
      <c r="H111" s="323"/>
      <c r="I111" s="323"/>
      <c r="J111" s="323"/>
    </row>
    <row r="112" spans="2:10" s="157" customFormat="1" ht="15.75">
      <c r="B112" s="158"/>
      <c r="C112" s="166"/>
      <c r="D112" s="166"/>
      <c r="E112" s="166"/>
      <c r="F112" s="166"/>
      <c r="G112" s="328"/>
      <c r="H112" s="323"/>
      <c r="I112" s="323"/>
      <c r="J112" s="323"/>
    </row>
    <row r="113" spans="2:10" s="157" customFormat="1" ht="15.75">
      <c r="B113" s="158"/>
      <c r="C113" s="166"/>
      <c r="D113" s="166"/>
      <c r="E113" s="166"/>
      <c r="F113" s="166"/>
      <c r="G113" s="328"/>
      <c r="H113" s="323"/>
      <c r="I113" s="323"/>
      <c r="J113" s="323"/>
    </row>
    <row r="114" spans="2:10" s="157" customFormat="1" ht="15.75">
      <c r="B114" s="158"/>
      <c r="C114" s="166"/>
      <c r="D114" s="166"/>
      <c r="E114" s="166"/>
      <c r="F114" s="166"/>
      <c r="G114" s="328"/>
      <c r="H114" s="323"/>
      <c r="I114" s="323"/>
      <c r="J114" s="323"/>
    </row>
    <row r="115" spans="2:10" s="157" customFormat="1" ht="15.75">
      <c r="B115" s="158"/>
      <c r="G115" s="325"/>
      <c r="H115" s="323"/>
      <c r="I115" s="323"/>
      <c r="J115" s="323"/>
    </row>
    <row r="116" spans="2:10" s="157" customFormat="1" ht="15.75">
      <c r="B116" s="158"/>
      <c r="C116" s="326"/>
      <c r="D116" s="326"/>
      <c r="E116" s="326"/>
      <c r="F116" s="326"/>
      <c r="G116" s="328"/>
      <c r="H116" s="323"/>
      <c r="I116" s="323"/>
      <c r="J116" s="323"/>
    </row>
    <row r="117" spans="2:10" s="157" customFormat="1" ht="15.75">
      <c r="B117" s="158"/>
      <c r="C117" s="326"/>
      <c r="D117" s="326"/>
      <c r="E117" s="326"/>
      <c r="F117" s="326"/>
      <c r="G117" s="328"/>
      <c r="H117" s="323"/>
      <c r="I117" s="323"/>
      <c r="J117" s="323"/>
    </row>
    <row r="118" spans="2:10" s="157" customFormat="1" ht="15.75">
      <c r="B118" s="158"/>
      <c r="C118" s="326"/>
      <c r="D118" s="326"/>
      <c r="E118" s="326"/>
      <c r="F118" s="326"/>
      <c r="G118" s="328"/>
      <c r="H118" s="323"/>
      <c r="I118" s="323"/>
      <c r="J118" s="323"/>
    </row>
    <row r="119" spans="2:10" s="157" customFormat="1" ht="15.75">
      <c r="B119" s="158"/>
      <c r="C119" s="326"/>
      <c r="D119" s="326"/>
      <c r="E119" s="326"/>
      <c r="F119" s="326"/>
      <c r="G119" s="328"/>
      <c r="H119" s="323"/>
      <c r="I119" s="323"/>
      <c r="J119" s="323"/>
    </row>
    <row r="120" spans="2:10" s="157" customFormat="1" ht="15.75">
      <c r="B120" s="158"/>
      <c r="G120" s="325"/>
      <c r="H120" s="323"/>
      <c r="I120" s="323"/>
      <c r="J120" s="323"/>
    </row>
    <row r="121" spans="2:10" s="157" customFormat="1" ht="15.75">
      <c r="B121" s="158"/>
      <c r="C121" s="326"/>
      <c r="D121" s="326"/>
      <c r="E121" s="326"/>
      <c r="F121" s="326"/>
      <c r="G121" s="328"/>
      <c r="H121" s="323"/>
      <c r="I121" s="323"/>
      <c r="J121" s="323"/>
    </row>
    <row r="122" spans="2:10" s="157" customFormat="1" ht="15.75">
      <c r="B122" s="158"/>
      <c r="C122" s="326"/>
      <c r="D122" s="326"/>
      <c r="E122" s="326"/>
      <c r="F122" s="326"/>
      <c r="G122" s="328"/>
      <c r="H122" s="323"/>
      <c r="I122" s="323"/>
      <c r="J122" s="323"/>
    </row>
    <row r="123" spans="2:10" s="157" customFormat="1" ht="15.75">
      <c r="B123" s="158"/>
      <c r="C123" s="326"/>
      <c r="D123" s="326"/>
      <c r="E123" s="326"/>
      <c r="F123" s="326"/>
      <c r="G123" s="328"/>
      <c r="H123" s="323"/>
      <c r="I123" s="323"/>
      <c r="J123" s="323"/>
    </row>
    <row r="124" spans="2:10" s="157" customFormat="1" ht="15.75">
      <c r="B124" s="158"/>
      <c r="G124" s="325"/>
      <c r="H124" s="323"/>
      <c r="I124" s="323"/>
      <c r="J124" s="323"/>
    </row>
    <row r="125" spans="2:10" s="157" customFormat="1" ht="15.75">
      <c r="B125" s="158"/>
      <c r="C125" s="326"/>
      <c r="D125" s="326"/>
      <c r="E125" s="326"/>
      <c r="F125" s="326"/>
      <c r="G125" s="328"/>
      <c r="H125" s="323"/>
      <c r="I125" s="323"/>
      <c r="J125" s="323"/>
    </row>
    <row r="126" spans="2:10" s="157" customFormat="1" ht="15.75">
      <c r="B126" s="158"/>
      <c r="C126" s="326"/>
      <c r="D126" s="326"/>
      <c r="E126" s="326"/>
      <c r="F126" s="326"/>
      <c r="G126" s="328"/>
      <c r="H126" s="323"/>
      <c r="I126" s="323"/>
      <c r="J126" s="323"/>
    </row>
    <row r="127" spans="2:10" s="157" customFormat="1" ht="15.75">
      <c r="B127" s="158"/>
      <c r="C127" s="326"/>
      <c r="D127" s="326"/>
      <c r="E127" s="326"/>
      <c r="F127" s="326"/>
      <c r="G127" s="328"/>
      <c r="H127" s="323"/>
      <c r="I127" s="323"/>
      <c r="J127" s="323"/>
    </row>
    <row r="128" spans="2:10" s="157" customFormat="1" ht="15.75">
      <c r="B128" s="158"/>
      <c r="G128" s="325"/>
      <c r="H128" s="323"/>
      <c r="I128" s="323"/>
      <c r="J128" s="323"/>
    </row>
    <row r="129" spans="2:10" s="157" customFormat="1" ht="15.75">
      <c r="B129" s="158"/>
      <c r="C129" s="326"/>
      <c r="D129" s="326"/>
      <c r="E129" s="326"/>
      <c r="F129" s="326"/>
      <c r="G129" s="328"/>
      <c r="H129" s="323"/>
      <c r="I129" s="323"/>
      <c r="J129" s="323"/>
    </row>
    <row r="130" spans="2:10" s="157" customFormat="1" ht="15.75">
      <c r="B130" s="158"/>
      <c r="G130" s="325"/>
      <c r="H130" s="323"/>
      <c r="I130" s="323"/>
      <c r="J130" s="323"/>
    </row>
    <row r="131" spans="2:10" s="157" customFormat="1" ht="15.75">
      <c r="B131" s="158"/>
      <c r="C131" s="326"/>
      <c r="D131" s="326"/>
      <c r="E131" s="326"/>
      <c r="F131" s="326"/>
      <c r="G131" s="328"/>
      <c r="H131" s="323"/>
      <c r="I131" s="323"/>
      <c r="J131" s="323"/>
    </row>
    <row r="132" spans="2:10" s="157" customFormat="1" ht="15.75">
      <c r="B132" s="158"/>
      <c r="C132" s="166"/>
      <c r="D132" s="166"/>
      <c r="E132" s="166"/>
      <c r="F132" s="166"/>
      <c r="G132" s="328"/>
      <c r="H132" s="323"/>
      <c r="I132" s="323"/>
      <c r="J132" s="323"/>
    </row>
    <row r="133" spans="2:10" s="157" customFormat="1" ht="15.75">
      <c r="B133" s="158"/>
      <c r="G133" s="327"/>
      <c r="H133" s="323"/>
      <c r="I133" s="323"/>
      <c r="J133" s="323"/>
    </row>
    <row r="134" spans="2:10" s="157" customFormat="1" ht="15.75">
      <c r="B134" s="158"/>
      <c r="G134" s="327"/>
      <c r="H134" s="323"/>
      <c r="I134" s="323"/>
      <c r="J134" s="323"/>
    </row>
    <row r="135" spans="2:10" s="157" customFormat="1" ht="15.75">
      <c r="B135" s="158"/>
      <c r="G135" s="327"/>
      <c r="H135" s="323"/>
      <c r="I135" s="323"/>
      <c r="J135" s="323"/>
    </row>
    <row r="136" spans="2:10" s="157" customFormat="1" ht="15.75">
      <c r="B136" s="158"/>
      <c r="G136" s="327"/>
      <c r="H136" s="323"/>
      <c r="I136" s="323"/>
      <c r="J136" s="323"/>
    </row>
    <row r="137" spans="2:10" s="157" customFormat="1" ht="15.75">
      <c r="B137" s="158"/>
      <c r="G137" s="325"/>
      <c r="H137" s="323"/>
      <c r="I137" s="323"/>
      <c r="J137" s="323"/>
    </row>
    <row r="138" spans="2:10" s="157" customFormat="1" ht="15.75">
      <c r="B138" s="158"/>
      <c r="C138" s="166"/>
      <c r="D138" s="166"/>
      <c r="E138" s="166"/>
      <c r="F138" s="166"/>
      <c r="G138" s="328"/>
      <c r="H138" s="323"/>
      <c r="I138" s="323"/>
      <c r="J138" s="323"/>
    </row>
    <row r="139" spans="2:10" s="157" customFormat="1" ht="15.75">
      <c r="B139" s="158"/>
      <c r="C139" s="166"/>
      <c r="D139" s="166"/>
      <c r="E139" s="166"/>
      <c r="F139" s="166"/>
      <c r="G139" s="328"/>
      <c r="H139" s="323"/>
      <c r="I139" s="323"/>
      <c r="J139" s="323"/>
    </row>
    <row r="140" spans="2:10" s="157" customFormat="1" ht="15.75">
      <c r="B140" s="158"/>
      <c r="C140" s="166"/>
      <c r="D140" s="166"/>
      <c r="E140" s="166"/>
      <c r="F140" s="166"/>
      <c r="G140" s="328"/>
      <c r="H140" s="323"/>
      <c r="I140" s="323"/>
      <c r="J140" s="323"/>
    </row>
    <row r="141" spans="2:10" s="157" customFormat="1" ht="15.75">
      <c r="B141" s="158"/>
      <c r="C141" s="166"/>
      <c r="D141" s="166"/>
      <c r="E141" s="166"/>
      <c r="F141" s="166"/>
      <c r="G141" s="328"/>
      <c r="H141" s="323"/>
      <c r="I141" s="323"/>
      <c r="J141" s="323"/>
    </row>
    <row r="142" spans="2:10" s="157" customFormat="1" ht="15.75">
      <c r="B142" s="158"/>
      <c r="C142" s="166"/>
      <c r="D142" s="166"/>
      <c r="E142" s="166"/>
      <c r="F142" s="166"/>
      <c r="G142" s="328"/>
      <c r="H142" s="323"/>
      <c r="I142" s="323"/>
      <c r="J142" s="323"/>
    </row>
    <row r="143" spans="2:10" s="157" customFormat="1" ht="15.75">
      <c r="B143" s="158"/>
      <c r="G143" s="327"/>
      <c r="H143" s="323"/>
      <c r="I143" s="323"/>
      <c r="J143" s="323"/>
    </row>
    <row r="144" spans="2:10" s="157" customFormat="1" ht="15.75">
      <c r="B144" s="158"/>
      <c r="G144" s="327"/>
      <c r="H144" s="323"/>
      <c r="I144" s="323"/>
      <c r="J144" s="323"/>
    </row>
    <row r="145" spans="2:10" s="157" customFormat="1" ht="15.75">
      <c r="B145" s="158"/>
      <c r="G145" s="327"/>
      <c r="H145" s="323"/>
      <c r="I145" s="323"/>
      <c r="J145" s="323"/>
    </row>
    <row r="146" spans="2:10" s="157" customFormat="1" ht="15.75">
      <c r="B146" s="158"/>
      <c r="G146" s="327"/>
      <c r="H146" s="323"/>
      <c r="I146" s="323"/>
      <c r="J146" s="323"/>
    </row>
    <row r="147" spans="2:10" s="157" customFormat="1" ht="15.75">
      <c r="B147" s="158"/>
      <c r="G147" s="327"/>
      <c r="H147" s="323"/>
      <c r="I147" s="323"/>
      <c r="J147" s="323"/>
    </row>
    <row r="148" spans="2:10" s="157" customFormat="1" ht="15.75">
      <c r="B148" s="158"/>
      <c r="C148" s="74"/>
      <c r="D148" s="74"/>
      <c r="E148" s="74"/>
      <c r="F148" s="74"/>
      <c r="G148" s="330"/>
      <c r="H148" s="323"/>
      <c r="I148" s="323"/>
      <c r="J148" s="323"/>
    </row>
    <row r="149" spans="2:10" s="157" customFormat="1" ht="15.75">
      <c r="B149" s="158"/>
      <c r="C149" s="74"/>
      <c r="D149" s="74"/>
      <c r="E149" s="74"/>
      <c r="F149" s="74"/>
      <c r="G149" s="331"/>
      <c r="H149" s="323"/>
      <c r="I149" s="323"/>
      <c r="J149" s="323"/>
    </row>
    <row r="150" spans="2:10" s="157" customFormat="1" ht="15.75">
      <c r="B150" s="158"/>
      <c r="C150" s="74"/>
      <c r="D150" s="74"/>
      <c r="E150" s="74"/>
      <c r="F150" s="74"/>
      <c r="G150" s="331"/>
      <c r="H150" s="323"/>
      <c r="I150" s="323"/>
      <c r="J150" s="323"/>
    </row>
    <row r="151" spans="2:10" s="157" customFormat="1" ht="15.75">
      <c r="B151" s="158"/>
      <c r="C151" s="74"/>
      <c r="D151" s="74"/>
      <c r="E151" s="74"/>
      <c r="F151" s="74"/>
      <c r="G151" s="331"/>
      <c r="H151" s="323"/>
      <c r="I151" s="323"/>
      <c r="J151" s="323"/>
    </row>
    <row r="152" spans="1:10" s="157" customFormat="1" ht="15.75">
      <c r="A152" s="320"/>
      <c r="B152" s="158"/>
      <c r="C152" s="74"/>
      <c r="D152" s="74"/>
      <c r="E152" s="74"/>
      <c r="F152" s="74"/>
      <c r="G152" s="331"/>
      <c r="H152" s="323"/>
      <c r="I152" s="323"/>
      <c r="J152" s="323"/>
    </row>
    <row r="153" spans="2:10" s="157" customFormat="1" ht="15.75">
      <c r="B153" s="158"/>
      <c r="C153" s="74"/>
      <c r="D153" s="74"/>
      <c r="E153" s="74"/>
      <c r="F153" s="74"/>
      <c r="G153" s="331"/>
      <c r="H153" s="323"/>
      <c r="I153" s="323"/>
      <c r="J153" s="323"/>
    </row>
    <row r="154" spans="2:10" s="157" customFormat="1" ht="15.75">
      <c r="B154" s="158"/>
      <c r="C154" s="74"/>
      <c r="D154" s="74"/>
      <c r="E154" s="74"/>
      <c r="F154" s="74"/>
      <c r="G154" s="331"/>
      <c r="H154" s="323"/>
      <c r="I154" s="323"/>
      <c r="J154" s="323"/>
    </row>
    <row r="155" spans="2:10" s="157" customFormat="1" ht="15.75">
      <c r="B155" s="158"/>
      <c r="C155" s="74"/>
      <c r="D155" s="74"/>
      <c r="E155" s="74"/>
      <c r="F155" s="74"/>
      <c r="G155" s="331"/>
      <c r="H155" s="323"/>
      <c r="I155" s="323"/>
      <c r="J155" s="323"/>
    </row>
    <row r="156" spans="2:10" s="157" customFormat="1" ht="15.75">
      <c r="B156" s="158"/>
      <c r="C156" s="332"/>
      <c r="D156" s="332"/>
      <c r="E156" s="332"/>
      <c r="F156" s="332"/>
      <c r="G156" s="331"/>
      <c r="H156" s="323"/>
      <c r="I156" s="323"/>
      <c r="J156" s="323"/>
    </row>
    <row r="157" spans="2:10" s="157" customFormat="1" ht="15.75">
      <c r="B157" s="158"/>
      <c r="C157" s="74"/>
      <c r="D157" s="74"/>
      <c r="E157" s="74"/>
      <c r="F157" s="74"/>
      <c r="G157" s="330"/>
      <c r="H157" s="323"/>
      <c r="I157" s="323"/>
      <c r="J157" s="323"/>
    </row>
    <row r="158" spans="2:10" s="157" customFormat="1" ht="15.75">
      <c r="B158" s="158"/>
      <c r="C158" s="74"/>
      <c r="D158" s="74"/>
      <c r="E158" s="74"/>
      <c r="F158" s="74"/>
      <c r="G158" s="331"/>
      <c r="H158" s="323"/>
      <c r="I158" s="323"/>
      <c r="J158" s="323"/>
    </row>
    <row r="159" spans="2:10" s="157" customFormat="1" ht="15.75">
      <c r="B159" s="158"/>
      <c r="C159" s="74"/>
      <c r="D159" s="74"/>
      <c r="E159" s="74"/>
      <c r="F159" s="74"/>
      <c r="G159" s="331"/>
      <c r="H159" s="323"/>
      <c r="I159" s="323"/>
      <c r="J159" s="323"/>
    </row>
    <row r="160" spans="2:10" s="157" customFormat="1" ht="15.75">
      <c r="B160" s="158"/>
      <c r="C160" s="74"/>
      <c r="D160" s="74"/>
      <c r="E160" s="74"/>
      <c r="F160" s="74"/>
      <c r="G160" s="331"/>
      <c r="H160" s="323"/>
      <c r="I160" s="323"/>
      <c r="J160" s="323"/>
    </row>
    <row r="161" spans="2:10" s="157" customFormat="1" ht="15.75">
      <c r="B161" s="158"/>
      <c r="C161" s="74"/>
      <c r="D161" s="74"/>
      <c r="E161" s="74"/>
      <c r="F161" s="74"/>
      <c r="G161" s="331"/>
      <c r="H161" s="323"/>
      <c r="I161" s="323"/>
      <c r="J161" s="323"/>
    </row>
    <row r="162" spans="2:10" s="157" customFormat="1" ht="15.75">
      <c r="B162" s="158"/>
      <c r="C162" s="74"/>
      <c r="D162" s="74"/>
      <c r="E162" s="74"/>
      <c r="F162" s="74"/>
      <c r="G162" s="331"/>
      <c r="H162" s="323"/>
      <c r="I162" s="323"/>
      <c r="J162" s="323"/>
    </row>
    <row r="163" spans="2:10" s="157" customFormat="1" ht="15.75">
      <c r="B163" s="158"/>
      <c r="C163" s="74"/>
      <c r="D163" s="74"/>
      <c r="E163" s="74"/>
      <c r="F163" s="74"/>
      <c r="G163" s="331"/>
      <c r="H163" s="323"/>
      <c r="I163" s="323"/>
      <c r="J163" s="323"/>
    </row>
    <row r="164" spans="2:10" s="157" customFormat="1" ht="15.75">
      <c r="B164" s="158"/>
      <c r="C164" s="333"/>
      <c r="D164" s="333"/>
      <c r="E164" s="333"/>
      <c r="F164" s="333"/>
      <c r="G164" s="330"/>
      <c r="H164" s="323"/>
      <c r="I164" s="323"/>
      <c r="J164" s="323"/>
    </row>
    <row r="165" spans="2:10" s="157" customFormat="1" ht="15.75">
      <c r="B165" s="158"/>
      <c r="C165" s="74"/>
      <c r="D165" s="74"/>
      <c r="E165" s="74"/>
      <c r="F165" s="74"/>
      <c r="G165" s="167"/>
      <c r="H165" s="323"/>
      <c r="I165" s="323"/>
      <c r="J165" s="323"/>
    </row>
    <row r="166" spans="2:10" s="157" customFormat="1" ht="15.75">
      <c r="B166" s="158"/>
      <c r="C166" s="74"/>
      <c r="D166" s="74"/>
      <c r="E166" s="74"/>
      <c r="F166" s="74"/>
      <c r="G166" s="167"/>
      <c r="H166" s="323"/>
      <c r="I166" s="323"/>
      <c r="J166" s="323"/>
    </row>
    <row r="167" spans="2:10" s="157" customFormat="1" ht="15.75">
      <c r="B167" s="158"/>
      <c r="C167" s="74"/>
      <c r="D167" s="74"/>
      <c r="E167" s="74"/>
      <c r="F167" s="74"/>
      <c r="G167" s="334"/>
      <c r="H167" s="323"/>
      <c r="I167" s="323"/>
      <c r="J167" s="323"/>
    </row>
    <row r="168" spans="2:10" s="157" customFormat="1" ht="15.75">
      <c r="B168" s="158"/>
      <c r="C168" s="333"/>
      <c r="D168" s="333"/>
      <c r="E168" s="333"/>
      <c r="F168" s="333"/>
      <c r="G168" s="330"/>
      <c r="H168" s="323"/>
      <c r="I168" s="323"/>
      <c r="J168" s="323"/>
    </row>
    <row r="169" spans="2:10" s="157" customFormat="1" ht="15.75">
      <c r="B169" s="158"/>
      <c r="C169" s="333"/>
      <c r="D169" s="333"/>
      <c r="E169" s="333"/>
      <c r="F169" s="333"/>
      <c r="G169" s="167"/>
      <c r="H169" s="323"/>
      <c r="I169" s="323"/>
      <c r="J169" s="323"/>
    </row>
    <row r="170" spans="2:10" s="157" customFormat="1" ht="15.75">
      <c r="B170" s="158"/>
      <c r="C170" s="333"/>
      <c r="D170" s="333"/>
      <c r="E170" s="333"/>
      <c r="F170" s="333"/>
      <c r="G170" s="167"/>
      <c r="H170" s="323"/>
      <c r="I170" s="323"/>
      <c r="J170" s="323"/>
    </row>
    <row r="171" spans="2:10" s="157" customFormat="1" ht="15.75">
      <c r="B171" s="158"/>
      <c r="C171" s="333"/>
      <c r="D171" s="333"/>
      <c r="E171" s="333"/>
      <c r="F171" s="333"/>
      <c r="G171" s="334"/>
      <c r="H171" s="323"/>
      <c r="I171" s="323"/>
      <c r="J171" s="323"/>
    </row>
    <row r="172" spans="2:10" s="157" customFormat="1" ht="15.75">
      <c r="B172" s="158"/>
      <c r="C172" s="74"/>
      <c r="D172" s="74"/>
      <c r="E172" s="74"/>
      <c r="F172" s="74"/>
      <c r="G172" s="334"/>
      <c r="H172" s="323"/>
      <c r="I172" s="323"/>
      <c r="J172" s="323"/>
    </row>
    <row r="173" spans="2:10" s="157" customFormat="1" ht="15.75">
      <c r="B173" s="158"/>
      <c r="C173" s="333"/>
      <c r="D173" s="333"/>
      <c r="E173" s="333"/>
      <c r="F173" s="333"/>
      <c r="G173" s="334"/>
      <c r="H173" s="323"/>
      <c r="I173" s="323"/>
      <c r="J173" s="323"/>
    </row>
    <row r="174" spans="2:10" s="157" customFormat="1" ht="15.75">
      <c r="B174" s="158"/>
      <c r="C174" s="333"/>
      <c r="D174" s="333"/>
      <c r="E174" s="333"/>
      <c r="F174" s="333"/>
      <c r="G174" s="335"/>
      <c r="H174" s="323"/>
      <c r="I174" s="323"/>
      <c r="J174" s="323"/>
    </row>
    <row r="175" spans="2:10" s="157" customFormat="1" ht="15.75">
      <c r="B175" s="158"/>
      <c r="G175" s="332"/>
      <c r="H175" s="323"/>
      <c r="I175" s="323"/>
      <c r="J175" s="323"/>
    </row>
    <row r="176" spans="2:10" s="157" customFormat="1" ht="15.75">
      <c r="B176" s="158"/>
      <c r="G176" s="332"/>
      <c r="H176" s="323"/>
      <c r="I176" s="323"/>
      <c r="J176" s="323"/>
    </row>
    <row r="177" spans="2:10" s="157" customFormat="1" ht="15.75">
      <c r="B177" s="158"/>
      <c r="G177" s="332"/>
      <c r="H177" s="323"/>
      <c r="I177" s="323"/>
      <c r="J177" s="323"/>
    </row>
    <row r="178" spans="2:10" s="157" customFormat="1" ht="15.75">
      <c r="B178" s="158"/>
      <c r="G178" s="332"/>
      <c r="H178" s="323"/>
      <c r="I178" s="323"/>
      <c r="J178" s="323"/>
    </row>
    <row r="179" spans="2:10" s="157" customFormat="1" ht="15.75">
      <c r="B179" s="158"/>
      <c r="G179" s="327"/>
      <c r="H179" s="323"/>
      <c r="I179" s="323"/>
      <c r="J179" s="323"/>
    </row>
    <row r="180" spans="2:10" s="157" customFormat="1" ht="15.75">
      <c r="B180" s="158"/>
      <c r="G180" s="327"/>
      <c r="H180" s="323"/>
      <c r="I180" s="323"/>
      <c r="J180" s="323"/>
    </row>
    <row r="181" spans="2:10" s="157" customFormat="1" ht="15.75">
      <c r="B181" s="158"/>
      <c r="G181" s="327"/>
      <c r="H181" s="323"/>
      <c r="I181" s="323"/>
      <c r="J181" s="323"/>
    </row>
    <row r="182" spans="2:10" s="157" customFormat="1" ht="15.75">
      <c r="B182" s="158"/>
      <c r="C182" s="336"/>
      <c r="D182" s="336"/>
      <c r="E182" s="336"/>
      <c r="F182" s="336"/>
      <c r="G182" s="334"/>
      <c r="H182" s="323"/>
      <c r="I182" s="323"/>
      <c r="J182" s="323"/>
    </row>
    <row r="183" spans="2:10" s="157" customFormat="1" ht="15.75">
      <c r="B183" s="158"/>
      <c r="C183" s="336"/>
      <c r="D183" s="336"/>
      <c r="E183" s="336"/>
      <c r="F183" s="336"/>
      <c r="G183" s="334"/>
      <c r="H183" s="323"/>
      <c r="I183" s="323"/>
      <c r="J183" s="323"/>
    </row>
    <row r="184" spans="2:10" s="157" customFormat="1" ht="15.75">
      <c r="B184" s="158"/>
      <c r="C184" s="336"/>
      <c r="D184" s="336"/>
      <c r="E184" s="336"/>
      <c r="F184" s="336"/>
      <c r="G184" s="334"/>
      <c r="H184" s="323"/>
      <c r="I184" s="323"/>
      <c r="J184" s="323"/>
    </row>
    <row r="185" spans="2:10" s="157" customFormat="1" ht="15.75">
      <c r="B185" s="158"/>
      <c r="C185" s="336"/>
      <c r="D185" s="336"/>
      <c r="E185" s="336"/>
      <c r="F185" s="336"/>
      <c r="G185" s="334"/>
      <c r="H185" s="323"/>
      <c r="I185" s="323"/>
      <c r="J185" s="323"/>
    </row>
    <row r="186" spans="2:10" s="157" customFormat="1" ht="15.75">
      <c r="B186" s="158"/>
      <c r="C186" s="336"/>
      <c r="D186" s="336"/>
      <c r="E186" s="336"/>
      <c r="F186" s="336"/>
      <c r="G186" s="334"/>
      <c r="H186" s="323"/>
      <c r="I186" s="323"/>
      <c r="J186" s="323"/>
    </row>
    <row r="187" spans="2:10" s="157" customFormat="1" ht="15.75">
      <c r="B187" s="158"/>
      <c r="C187" s="336"/>
      <c r="D187" s="336"/>
      <c r="E187" s="336"/>
      <c r="F187" s="336"/>
      <c r="G187" s="334"/>
      <c r="H187" s="323"/>
      <c r="I187" s="323"/>
      <c r="J187" s="323"/>
    </row>
    <row r="188" spans="2:10" s="157" customFormat="1" ht="15.75">
      <c r="B188" s="158"/>
      <c r="C188" s="336"/>
      <c r="D188" s="336"/>
      <c r="E188" s="336"/>
      <c r="F188" s="336"/>
      <c r="G188" s="334"/>
      <c r="H188" s="323"/>
      <c r="I188" s="323"/>
      <c r="J188" s="323"/>
    </row>
    <row r="189" spans="2:10" s="157" customFormat="1" ht="15.75">
      <c r="B189" s="158"/>
      <c r="C189" s="337"/>
      <c r="D189" s="337"/>
      <c r="E189" s="337"/>
      <c r="F189" s="337"/>
      <c r="G189" s="334"/>
      <c r="H189" s="323"/>
      <c r="I189" s="323"/>
      <c r="J189" s="323"/>
    </row>
    <row r="190" spans="2:10" s="157" customFormat="1" ht="15.75">
      <c r="B190" s="158"/>
      <c r="C190" s="336"/>
      <c r="D190" s="336"/>
      <c r="E190" s="336"/>
      <c r="F190" s="336"/>
      <c r="G190" s="334"/>
      <c r="H190" s="323"/>
      <c r="I190" s="323"/>
      <c r="J190" s="323"/>
    </row>
    <row r="191" spans="2:10" s="157" customFormat="1" ht="15.75">
      <c r="B191" s="158"/>
      <c r="C191" s="336"/>
      <c r="D191" s="336"/>
      <c r="E191" s="336"/>
      <c r="F191" s="336"/>
      <c r="G191" s="334"/>
      <c r="H191" s="323"/>
      <c r="I191" s="323"/>
      <c r="J191" s="323"/>
    </row>
    <row r="192" spans="2:10" s="157" customFormat="1" ht="15.75">
      <c r="B192" s="158"/>
      <c r="C192" s="336"/>
      <c r="D192" s="336"/>
      <c r="E192" s="336"/>
      <c r="F192" s="336"/>
      <c r="G192" s="334"/>
      <c r="H192" s="323"/>
      <c r="I192" s="323"/>
      <c r="J192" s="323"/>
    </row>
    <row r="193" spans="2:10" s="157" customFormat="1" ht="15.75">
      <c r="B193" s="158"/>
      <c r="C193" s="336"/>
      <c r="D193" s="336"/>
      <c r="E193" s="336"/>
      <c r="F193" s="336"/>
      <c r="G193" s="334"/>
      <c r="H193" s="323"/>
      <c r="I193" s="323"/>
      <c r="J193" s="323"/>
    </row>
    <row r="194" spans="2:10" s="157" customFormat="1" ht="15.75">
      <c r="B194" s="158"/>
      <c r="C194" s="336"/>
      <c r="D194" s="336"/>
      <c r="E194" s="336"/>
      <c r="F194" s="336"/>
      <c r="G194" s="334"/>
      <c r="H194" s="323"/>
      <c r="I194" s="323"/>
      <c r="J194" s="323"/>
    </row>
    <row r="195" spans="2:10" s="157" customFormat="1" ht="15.75">
      <c r="B195" s="158"/>
      <c r="C195" s="336"/>
      <c r="D195" s="336"/>
      <c r="E195" s="336"/>
      <c r="F195" s="336"/>
      <c r="G195" s="334"/>
      <c r="H195" s="323"/>
      <c r="I195" s="323"/>
      <c r="J195" s="323"/>
    </row>
    <row r="196" spans="2:10" s="157" customFormat="1" ht="15.75">
      <c r="B196" s="158"/>
      <c r="C196" s="336"/>
      <c r="D196" s="336"/>
      <c r="E196" s="336"/>
      <c r="F196" s="336"/>
      <c r="G196" s="330"/>
      <c r="H196" s="323"/>
      <c r="I196" s="323"/>
      <c r="J196" s="323"/>
    </row>
    <row r="197" spans="2:10" s="157" customFormat="1" ht="15.75">
      <c r="B197" s="158"/>
      <c r="C197" s="336"/>
      <c r="D197" s="336"/>
      <c r="E197" s="336"/>
      <c r="F197" s="336"/>
      <c r="G197" s="166"/>
      <c r="H197" s="323"/>
      <c r="I197" s="323"/>
      <c r="J197" s="323"/>
    </row>
    <row r="198" spans="2:10" s="157" customFormat="1" ht="15.75">
      <c r="B198" s="158"/>
      <c r="C198" s="336"/>
      <c r="D198" s="336"/>
      <c r="E198" s="336"/>
      <c r="F198" s="336"/>
      <c r="G198" s="166"/>
      <c r="H198" s="323"/>
      <c r="I198" s="323"/>
      <c r="J198" s="323"/>
    </row>
    <row r="199" spans="2:10" s="157" customFormat="1" ht="15.75">
      <c r="B199" s="158"/>
      <c r="C199" s="74"/>
      <c r="D199" s="74"/>
      <c r="E199" s="74"/>
      <c r="F199" s="74"/>
      <c r="G199" s="334"/>
      <c r="H199" s="323"/>
      <c r="I199" s="323"/>
      <c r="J199" s="323"/>
    </row>
    <row r="200" spans="2:10" s="157" customFormat="1" ht="15.75">
      <c r="B200" s="158"/>
      <c r="C200" s="337"/>
      <c r="D200" s="337"/>
      <c r="E200" s="337"/>
      <c r="F200" s="337"/>
      <c r="G200" s="334"/>
      <c r="H200" s="323"/>
      <c r="I200" s="323"/>
      <c r="J200" s="323"/>
    </row>
    <row r="201" spans="2:10" s="157" customFormat="1" ht="15.75">
      <c r="B201" s="158"/>
      <c r="C201" s="74"/>
      <c r="D201" s="74"/>
      <c r="E201" s="74"/>
      <c r="F201" s="74"/>
      <c r="G201" s="334"/>
      <c r="H201" s="323"/>
      <c r="I201" s="323"/>
      <c r="J201" s="323"/>
    </row>
    <row r="202" spans="2:10" s="157" customFormat="1" ht="15.75">
      <c r="B202" s="158"/>
      <c r="C202" s="74"/>
      <c r="D202" s="74"/>
      <c r="E202" s="74"/>
      <c r="F202" s="74"/>
      <c r="G202" s="334"/>
      <c r="H202" s="323"/>
      <c r="I202" s="323"/>
      <c r="J202" s="323"/>
    </row>
    <row r="203" spans="2:10" s="157" customFormat="1" ht="15.75">
      <c r="B203" s="158"/>
      <c r="C203" s="74"/>
      <c r="D203" s="74"/>
      <c r="E203" s="74"/>
      <c r="F203" s="74"/>
      <c r="G203" s="334"/>
      <c r="H203" s="323"/>
      <c r="I203" s="323"/>
      <c r="J203" s="323"/>
    </row>
    <row r="204" spans="2:10" s="157" customFormat="1" ht="15.75">
      <c r="B204" s="158"/>
      <c r="C204" s="74"/>
      <c r="D204" s="74"/>
      <c r="E204" s="74"/>
      <c r="F204" s="74"/>
      <c r="G204" s="334"/>
      <c r="H204" s="323"/>
      <c r="I204" s="323"/>
      <c r="J204" s="323"/>
    </row>
    <row r="205" spans="2:10" s="157" customFormat="1" ht="15.75">
      <c r="B205" s="158"/>
      <c r="C205" s="74"/>
      <c r="D205" s="74"/>
      <c r="E205" s="74"/>
      <c r="F205" s="74"/>
      <c r="G205" s="334"/>
      <c r="H205" s="323"/>
      <c r="I205" s="323"/>
      <c r="J205" s="323"/>
    </row>
    <row r="206" spans="2:10" s="157" customFormat="1" ht="15.75">
      <c r="B206" s="158"/>
      <c r="C206" s="337"/>
      <c r="D206" s="337"/>
      <c r="E206" s="337"/>
      <c r="F206" s="337"/>
      <c r="G206" s="334"/>
      <c r="H206" s="323"/>
      <c r="I206" s="323"/>
      <c r="J206" s="323"/>
    </row>
    <row r="207" spans="2:10" s="157" customFormat="1" ht="15.75">
      <c r="B207" s="158"/>
      <c r="C207" s="337"/>
      <c r="D207" s="337"/>
      <c r="E207" s="337"/>
      <c r="F207" s="337"/>
      <c r="G207" s="334"/>
      <c r="H207" s="323"/>
      <c r="I207" s="323"/>
      <c r="J207" s="323"/>
    </row>
    <row r="208" spans="2:10" s="157" customFormat="1" ht="15.75">
      <c r="B208" s="158"/>
      <c r="C208" s="337"/>
      <c r="D208" s="337"/>
      <c r="E208" s="337"/>
      <c r="F208" s="337"/>
      <c r="G208" s="334"/>
      <c r="H208" s="323"/>
      <c r="I208" s="323"/>
      <c r="J208" s="323"/>
    </row>
    <row r="209" spans="2:10" s="157" customFormat="1" ht="15.75">
      <c r="B209" s="158"/>
      <c r="C209" s="337"/>
      <c r="D209" s="337"/>
      <c r="E209" s="337"/>
      <c r="F209" s="337"/>
      <c r="G209" s="330"/>
      <c r="H209" s="323"/>
      <c r="I209" s="323"/>
      <c r="J209" s="323"/>
    </row>
    <row r="210" spans="2:10" s="157" customFormat="1" ht="15.75">
      <c r="B210" s="158"/>
      <c r="C210" s="74"/>
      <c r="D210" s="74"/>
      <c r="E210" s="74"/>
      <c r="F210" s="74"/>
      <c r="G210" s="166"/>
      <c r="H210" s="323"/>
      <c r="I210" s="323"/>
      <c r="J210" s="323"/>
    </row>
    <row r="211" spans="2:10" s="157" customFormat="1" ht="15.75">
      <c r="B211" s="158"/>
      <c r="C211" s="74"/>
      <c r="D211" s="74"/>
      <c r="E211" s="74"/>
      <c r="F211" s="74"/>
      <c r="G211" s="166"/>
      <c r="H211" s="323"/>
      <c r="I211" s="323"/>
      <c r="J211" s="323"/>
    </row>
    <row r="212" spans="2:10" s="157" customFormat="1" ht="15.75">
      <c r="B212" s="158"/>
      <c r="C212" s="74"/>
      <c r="D212" s="74"/>
      <c r="E212" s="74"/>
      <c r="F212" s="74"/>
      <c r="G212" s="166"/>
      <c r="H212" s="323"/>
      <c r="I212" s="323"/>
      <c r="J212" s="323"/>
    </row>
    <row r="213" spans="2:10" s="157" customFormat="1" ht="15.75">
      <c r="B213" s="158"/>
      <c r="C213" s="74"/>
      <c r="D213" s="74"/>
      <c r="E213" s="74"/>
      <c r="F213" s="74"/>
      <c r="G213" s="166"/>
      <c r="H213" s="323"/>
      <c r="I213" s="323"/>
      <c r="J213" s="323"/>
    </row>
    <row r="214" spans="2:10" s="157" customFormat="1" ht="15.75">
      <c r="B214" s="158"/>
      <c r="C214" s="74"/>
      <c r="D214" s="74"/>
      <c r="E214" s="74"/>
      <c r="F214" s="74"/>
      <c r="G214" s="166"/>
      <c r="H214" s="323"/>
      <c r="I214" s="323"/>
      <c r="J214" s="323"/>
    </row>
    <row r="215" spans="2:10" s="157" customFormat="1" ht="15.75">
      <c r="B215" s="158"/>
      <c r="C215" s="74"/>
      <c r="D215" s="74"/>
      <c r="E215" s="74"/>
      <c r="F215" s="74"/>
      <c r="G215" s="166"/>
      <c r="H215" s="323"/>
      <c r="I215" s="323"/>
      <c r="J215" s="323"/>
    </row>
    <row r="216" spans="2:10" s="157" customFormat="1" ht="15.75">
      <c r="B216" s="158"/>
      <c r="C216" s="74"/>
      <c r="D216" s="74"/>
      <c r="E216" s="74"/>
      <c r="F216" s="74"/>
      <c r="G216" s="166"/>
      <c r="H216" s="323"/>
      <c r="I216" s="323"/>
      <c r="J216" s="323"/>
    </row>
    <row r="217" spans="2:10" s="157" customFormat="1" ht="15.75">
      <c r="B217" s="158"/>
      <c r="G217" s="166"/>
      <c r="H217" s="323"/>
      <c r="I217" s="323"/>
      <c r="J217" s="323"/>
    </row>
    <row r="218" spans="2:10" s="157" customFormat="1" ht="15.75">
      <c r="B218" s="158"/>
      <c r="G218" s="166"/>
      <c r="H218" s="323"/>
      <c r="I218" s="323"/>
      <c r="J218" s="323"/>
    </row>
    <row r="219" spans="2:10" s="157" customFormat="1" ht="15.75">
      <c r="B219" s="158"/>
      <c r="G219" s="166"/>
      <c r="H219" s="323"/>
      <c r="I219" s="323"/>
      <c r="J219" s="323"/>
    </row>
    <row r="220" spans="2:10" s="157" customFormat="1" ht="15.75">
      <c r="B220" s="158"/>
      <c r="G220" s="166"/>
      <c r="H220" s="323"/>
      <c r="I220" s="323"/>
      <c r="J220" s="323"/>
    </row>
    <row r="221" spans="2:10" s="157" customFormat="1" ht="15.75">
      <c r="B221" s="158"/>
      <c r="G221" s="166"/>
      <c r="H221" s="323"/>
      <c r="I221" s="323"/>
      <c r="J221" s="323"/>
    </row>
    <row r="222" spans="1:10" s="157" customFormat="1" ht="15.75">
      <c r="A222" s="338"/>
      <c r="B222" s="158"/>
      <c r="G222" s="166"/>
      <c r="H222" s="323"/>
      <c r="I222" s="323"/>
      <c r="J222" s="323"/>
    </row>
    <row r="223" spans="1:10" s="157" customFormat="1" ht="15.75">
      <c r="A223" s="338"/>
      <c r="B223" s="158"/>
      <c r="G223" s="166"/>
      <c r="H223" s="323"/>
      <c r="I223" s="323"/>
      <c r="J223" s="323"/>
    </row>
    <row r="224" spans="1:10" s="157" customFormat="1" ht="15.75">
      <c r="A224" s="338"/>
      <c r="B224" s="158"/>
      <c r="G224" s="166"/>
      <c r="H224" s="323"/>
      <c r="I224" s="323"/>
      <c r="J224" s="323"/>
    </row>
    <row r="225" spans="1:9" s="157" customFormat="1" ht="15.75">
      <c r="A225" s="338"/>
      <c r="B225" s="158"/>
      <c r="G225" s="327"/>
      <c r="H225" s="329"/>
      <c r="I225" s="323"/>
    </row>
    <row r="226" spans="1:13" s="157" customFormat="1" ht="15.75">
      <c r="A226" s="338"/>
      <c r="B226" s="158"/>
      <c r="G226" s="327"/>
      <c r="H226" s="329"/>
      <c r="I226" s="329"/>
      <c r="M226" s="338"/>
    </row>
    <row r="227" spans="1:13" s="157" customFormat="1" ht="15.75">
      <c r="A227" s="338"/>
      <c r="B227" s="158"/>
      <c r="C227" s="338"/>
      <c r="D227" s="338"/>
      <c r="E227" s="338"/>
      <c r="F227" s="338"/>
      <c r="G227" s="339"/>
      <c r="H227" s="338"/>
      <c r="I227" s="329"/>
      <c r="J227" s="338"/>
      <c r="K227" s="338"/>
      <c r="L227" s="338"/>
      <c r="M227" s="338"/>
    </row>
    <row r="228" spans="1:13" s="157" customFormat="1" ht="15.75">
      <c r="A228" s="338"/>
      <c r="B228" s="158"/>
      <c r="C228" s="338"/>
      <c r="D228" s="338"/>
      <c r="E228" s="338"/>
      <c r="F228" s="338"/>
      <c r="G228" s="339"/>
      <c r="H228" s="338"/>
      <c r="I228" s="338"/>
      <c r="J228" s="338"/>
      <c r="K228" s="338"/>
      <c r="L228" s="338"/>
      <c r="M228" s="338"/>
    </row>
    <row r="229" spans="1:13" s="157" customFormat="1" ht="15.75" customHeight="1">
      <c r="A229" s="338"/>
      <c r="B229" s="158"/>
      <c r="C229" s="338"/>
      <c r="D229" s="338"/>
      <c r="E229" s="338"/>
      <c r="F229" s="338"/>
      <c r="G229" s="339"/>
      <c r="H229" s="338"/>
      <c r="I229" s="338"/>
      <c r="J229" s="338"/>
      <c r="K229" s="338"/>
      <c r="L229" s="338"/>
      <c r="M229" s="338"/>
    </row>
    <row r="230" spans="1:13" s="157" customFormat="1" ht="15.75" customHeight="1">
      <c r="A230" s="338"/>
      <c r="B230" s="158"/>
      <c r="C230" s="338"/>
      <c r="D230" s="338"/>
      <c r="E230" s="338"/>
      <c r="F230" s="338"/>
      <c r="G230" s="339"/>
      <c r="H230" s="338"/>
      <c r="I230" s="338"/>
      <c r="J230" s="338"/>
      <c r="K230" s="338"/>
      <c r="L230" s="338"/>
      <c r="M230" s="338"/>
    </row>
    <row r="231" spans="1:13" s="157" customFormat="1" ht="15.75" customHeight="1">
      <c r="A231" s="338"/>
      <c r="B231" s="158"/>
      <c r="C231" s="338"/>
      <c r="D231" s="338"/>
      <c r="E231" s="338"/>
      <c r="F231" s="338"/>
      <c r="G231" s="339"/>
      <c r="H231" s="338"/>
      <c r="I231" s="338"/>
      <c r="J231" s="338"/>
      <c r="K231" s="338"/>
      <c r="L231" s="338"/>
      <c r="M231" s="338"/>
    </row>
    <row r="232" spans="1:13" s="157" customFormat="1" ht="15.75" customHeight="1">
      <c r="A232" s="338"/>
      <c r="B232" s="158"/>
      <c r="C232" s="338"/>
      <c r="D232" s="338"/>
      <c r="E232" s="338"/>
      <c r="F232" s="338"/>
      <c r="G232" s="339"/>
      <c r="H232" s="338"/>
      <c r="I232" s="338"/>
      <c r="J232" s="338"/>
      <c r="K232" s="338"/>
      <c r="L232" s="338"/>
      <c r="M232" s="338"/>
    </row>
    <row r="233" spans="1:14" s="157" customFormat="1" ht="15.75" customHeight="1">
      <c r="A233" s="338"/>
      <c r="B233" s="340"/>
      <c r="C233" s="338"/>
      <c r="D233" s="338"/>
      <c r="E233" s="338"/>
      <c r="F233" s="338"/>
      <c r="G233" s="339"/>
      <c r="H233" s="338"/>
      <c r="I233" s="338"/>
      <c r="J233" s="338"/>
      <c r="K233" s="338"/>
      <c r="L233" s="338"/>
      <c r="M233" s="338"/>
      <c r="N233" s="338"/>
    </row>
    <row r="234" spans="1:15" s="157" customFormat="1" ht="15.75" customHeight="1">
      <c r="A234" s="338"/>
      <c r="B234" s="340"/>
      <c r="C234" s="338"/>
      <c r="D234" s="338"/>
      <c r="E234" s="338"/>
      <c r="F234" s="338"/>
      <c r="G234" s="339"/>
      <c r="H234" s="338"/>
      <c r="I234" s="338"/>
      <c r="J234" s="338"/>
      <c r="K234" s="338"/>
      <c r="L234" s="338"/>
      <c r="M234" s="338"/>
      <c r="N234" s="338"/>
      <c r="O234" s="338"/>
    </row>
    <row r="235" spans="1:15" s="157" customFormat="1" ht="15.75" customHeight="1">
      <c r="A235" s="338"/>
      <c r="B235" s="340"/>
      <c r="C235" s="338"/>
      <c r="D235" s="338"/>
      <c r="E235" s="338"/>
      <c r="F235" s="338"/>
      <c r="G235" s="339"/>
      <c r="H235" s="338"/>
      <c r="I235" s="338"/>
      <c r="J235" s="338"/>
      <c r="K235" s="338"/>
      <c r="L235" s="338"/>
      <c r="M235" s="338"/>
      <c r="N235" s="338"/>
      <c r="O235" s="338"/>
    </row>
  </sheetData>
  <sheetProtection password="CD68" sheet="1"/>
  <mergeCells count="33">
    <mergeCell ref="C75:I75"/>
    <mergeCell ref="C76:I76"/>
    <mergeCell ref="G77:I77"/>
    <mergeCell ref="C69:I69"/>
    <mergeCell ref="C70:I70"/>
    <mergeCell ref="C71:I71"/>
    <mergeCell ref="C72:I72"/>
    <mergeCell ref="C73:I73"/>
    <mergeCell ref="C74:I74"/>
    <mergeCell ref="F49:G49"/>
    <mergeCell ref="F50:G50"/>
    <mergeCell ref="C51:G51"/>
    <mergeCell ref="C66:I66"/>
    <mergeCell ref="C67:I67"/>
    <mergeCell ref="C68:I68"/>
    <mergeCell ref="F43:G43"/>
    <mergeCell ref="F44:G44"/>
    <mergeCell ref="F45:G45"/>
    <mergeCell ref="F46:G46"/>
    <mergeCell ref="F47:G47"/>
    <mergeCell ref="F48:G48"/>
    <mergeCell ref="F37:G37"/>
    <mergeCell ref="F38:G38"/>
    <mergeCell ref="F39:G39"/>
    <mergeCell ref="F40:G40"/>
    <mergeCell ref="F41:G41"/>
    <mergeCell ref="F42:G42"/>
    <mergeCell ref="B20:F20"/>
    <mergeCell ref="H20:J20"/>
    <mergeCell ref="B22:J22"/>
    <mergeCell ref="M22:O22"/>
    <mergeCell ref="C24:F24"/>
    <mergeCell ref="F36:G36"/>
  </mergeCells>
  <printOptions horizontalCentered="1"/>
  <pageMargins left="0.5" right="0.7" top="0.5" bottom="0.5" header="0.5" footer="0.5"/>
  <pageSetup horizontalDpi="600" verticalDpi="600" orientation="portrait" scale="68" r:id="rId2"/>
  <headerFooter>
    <oddFooter>&amp;C&amp;9Page: &amp;P of  &amp;N&amp;R&amp;9(Rev. Mar/2010)</oddFooter>
  </headerFooter>
  <drawing r:id="rId1"/>
</worksheet>
</file>

<file path=xl/worksheets/sheet9.xml><?xml version="1.0" encoding="utf-8"?>
<worksheet xmlns="http://schemas.openxmlformats.org/spreadsheetml/2006/main" xmlns:r="http://schemas.openxmlformats.org/officeDocument/2006/relationships">
  <sheetPr>
    <tabColor theme="6" tint="0.39998000860214233"/>
  </sheetPr>
  <dimension ref="A1:O276"/>
  <sheetViews>
    <sheetView showGridLines="0" zoomScaleSheetLayoutView="100" zoomScalePageLayoutView="0" workbookViewId="0" topLeftCell="A1">
      <pane ySplit="14" topLeftCell="A15" activePane="bottomLeft" state="frozen"/>
      <selection pane="topLeft" activeCell="E15" sqref="E15:K15"/>
      <selection pane="bottomLeft" activeCell="B9" sqref="B9:H9"/>
    </sheetView>
  </sheetViews>
  <sheetFormatPr defaultColWidth="9.00390625" defaultRowHeight="15.75" customHeight="1"/>
  <cols>
    <col min="1" max="1" width="2.625" style="56" customWidth="1"/>
    <col min="2" max="2" width="4.625" style="57" customWidth="1"/>
    <col min="3" max="3" width="4.625" style="56" customWidth="1"/>
    <col min="4" max="4" width="54.25390625" style="58" customWidth="1"/>
    <col min="5" max="5" width="8.625" style="59" customWidth="1"/>
    <col min="6" max="8" width="16.625" style="56" customWidth="1"/>
    <col min="9" max="9" width="2.625" style="56" customWidth="1"/>
    <col min="10" max="10" width="19.75390625" style="56" customWidth="1"/>
    <col min="11" max="16384" width="9.00390625" style="56" customWidth="1"/>
  </cols>
  <sheetData>
    <row r="1" spans="6:8" ht="15.75" customHeight="1" thickTop="1">
      <c r="F1" s="701" t="s">
        <v>453</v>
      </c>
      <c r="G1" s="702"/>
      <c r="H1" s="382" t="s">
        <v>454</v>
      </c>
    </row>
    <row r="2" spans="6:8" ht="15.75" customHeight="1" thickBot="1">
      <c r="F2" s="383" t="s">
        <v>526</v>
      </c>
      <c r="G2" s="384" t="s">
        <v>527</v>
      </c>
      <c r="H2" s="385" t="s">
        <v>527</v>
      </c>
    </row>
    <row r="3" spans="5:9" ht="15.75" customHeight="1" thickTop="1">
      <c r="E3" s="386" t="s">
        <v>455</v>
      </c>
      <c r="F3" s="387">
        <f>'Balance Sheet'!F3</f>
        <v>0</v>
      </c>
      <c r="G3" s="387">
        <f>'Balance Sheet'!G3</f>
        <v>0</v>
      </c>
      <c r="H3" s="388">
        <f>'Income Statement'!G3</f>
        <v>0</v>
      </c>
      <c r="I3" s="389" t="s">
        <v>456</v>
      </c>
    </row>
    <row r="4" spans="5:9" ht="15.75" customHeight="1">
      <c r="E4" s="386" t="s">
        <v>457</v>
      </c>
      <c r="F4" s="390">
        <f>'Balance Sheet'!F4</f>
        <v>0</v>
      </c>
      <c r="G4" s="390">
        <f>'Balance Sheet'!G4</f>
        <v>0</v>
      </c>
      <c r="H4" s="391">
        <f>'Income Statement'!G4</f>
        <v>0</v>
      </c>
      <c r="I4" s="56" t="s">
        <v>458</v>
      </c>
    </row>
    <row r="5" spans="5:9" ht="15.75" customHeight="1" thickBot="1">
      <c r="E5" s="386" t="s">
        <v>459</v>
      </c>
      <c r="F5" s="390">
        <f>'Balance Sheet'!F5</f>
        <v>0</v>
      </c>
      <c r="G5" s="390">
        <f>'Balance Sheet'!G5</f>
        <v>0</v>
      </c>
      <c r="H5" s="392">
        <f>H3-H4</f>
        <v>0</v>
      </c>
      <c r="I5" s="56" t="s">
        <v>460</v>
      </c>
    </row>
    <row r="6" spans="5:8" ht="15.75" customHeight="1" thickBot="1" thickTop="1">
      <c r="E6" s="386" t="s">
        <v>461</v>
      </c>
      <c r="F6" s="393">
        <f>F3-(F4+F5)</f>
        <v>0</v>
      </c>
      <c r="G6" s="392">
        <f>G3-(G4+G5)</f>
        <v>0</v>
      </c>
      <c r="H6" s="394"/>
    </row>
    <row r="7" ht="15.75" customHeight="1" thickTop="1"/>
    <row r="8" spans="2:8" s="49" customFormat="1" ht="15.75" customHeight="1">
      <c r="B8" s="669" t="str">
        <f>IF((Cover!$E$15=" "),LookUpData!$A$32,(LookUpData!$A$32&amp;"  "&amp;Cover!E$15))</f>
        <v>Annual Report of:  </v>
      </c>
      <c r="C8" s="669"/>
      <c r="D8" s="669"/>
      <c r="E8" s="50"/>
      <c r="F8" s="668" t="str">
        <f>IF((Cover!$G$26="Select a Year"),LookUpData!$A$33,(LookUpData!$A$34&amp;" "&amp;Cover!$G$26))</f>
        <v>For the period ending:</v>
      </c>
      <c r="G8" s="668"/>
      <c r="H8" s="668"/>
    </row>
    <row r="9" spans="2:8" s="51" customFormat="1" ht="15.75" customHeight="1">
      <c r="B9" s="681" t="s">
        <v>408</v>
      </c>
      <c r="C9" s="681"/>
      <c r="D9" s="681"/>
      <c r="E9" s="681"/>
      <c r="F9" s="681"/>
      <c r="G9" s="681"/>
      <c r="H9" s="681"/>
    </row>
    <row r="10" spans="2:8" s="51" customFormat="1" ht="6.75" customHeight="1">
      <c r="B10" s="346"/>
      <c r="C10" s="346"/>
      <c r="D10" s="346"/>
      <c r="E10" s="346"/>
      <c r="F10" s="346"/>
      <c r="G10" s="346"/>
      <c r="H10" s="346"/>
    </row>
    <row r="11" spans="2:8" s="51" customFormat="1" ht="15.75" customHeight="1">
      <c r="B11" s="703" t="s">
        <v>491</v>
      </c>
      <c r="C11" s="703"/>
      <c r="D11" s="703"/>
      <c r="E11" s="703"/>
      <c r="F11" s="703"/>
      <c r="G11" s="703"/>
      <c r="H11" s="703"/>
    </row>
    <row r="12" spans="2:8" s="51" customFormat="1" ht="6.75" customHeight="1" thickBot="1">
      <c r="B12" s="106"/>
      <c r="D12" s="144"/>
      <c r="E12" s="145"/>
      <c r="F12" s="146"/>
      <c r="G12" s="146"/>
      <c r="H12" s="146"/>
    </row>
    <row r="13" spans="1:15" s="51" customFormat="1" ht="44.25" customHeight="1">
      <c r="A13" s="147"/>
      <c r="B13" s="704" t="s">
        <v>205</v>
      </c>
      <c r="C13" s="706" t="s">
        <v>1</v>
      </c>
      <c r="D13" s="707"/>
      <c r="E13" s="710" t="s">
        <v>0</v>
      </c>
      <c r="F13" s="457" t="s">
        <v>492</v>
      </c>
      <c r="G13" s="457" t="s">
        <v>493</v>
      </c>
      <c r="H13" s="696" t="s">
        <v>494</v>
      </c>
      <c r="J13" s="698" t="s">
        <v>434</v>
      </c>
      <c r="K13" s="699"/>
      <c r="L13" s="699"/>
      <c r="M13" s="699"/>
      <c r="N13" s="699"/>
      <c r="O13" s="700"/>
    </row>
    <row r="14" spans="1:15" s="51" customFormat="1" ht="16.5" customHeight="1" thickBot="1">
      <c r="A14" s="147"/>
      <c r="B14" s="705"/>
      <c r="C14" s="708"/>
      <c r="D14" s="709"/>
      <c r="E14" s="711"/>
      <c r="F14" s="458" t="str">
        <f>IF(G14=" "," ",G14-1)</f>
        <v> </v>
      </c>
      <c r="G14" s="458" t="str">
        <f>IF(Cover!$G$26="Select a Year"," ",Cover!$G$26)</f>
        <v> </v>
      </c>
      <c r="H14" s="697"/>
      <c r="J14" s="459"/>
      <c r="K14" s="459"/>
      <c r="L14" s="459"/>
      <c r="M14" s="459"/>
      <c r="N14" s="459"/>
      <c r="O14" s="459"/>
    </row>
    <row r="15" spans="1:12" s="51" customFormat="1" ht="15.75" customHeight="1">
      <c r="A15" s="151"/>
      <c r="B15" s="152">
        <v>1</v>
      </c>
      <c r="C15" s="157" t="s">
        <v>495</v>
      </c>
      <c r="D15" s="154"/>
      <c r="E15" s="160">
        <v>101</v>
      </c>
      <c r="F15" s="460">
        <f>'Assets and Depreciation (INPUT)'!D65</f>
        <v>0</v>
      </c>
      <c r="G15" s="460">
        <f>'Assets and Depreciation (INPUT)'!G65</f>
        <v>0</v>
      </c>
      <c r="H15" s="397">
        <f aca="true" t="shared" si="0" ref="H15:H75">G15-F15</f>
        <v>0</v>
      </c>
      <c r="I15" s="156"/>
      <c r="J15" s="51" t="s">
        <v>422</v>
      </c>
      <c r="K15" s="157"/>
      <c r="L15" s="157"/>
    </row>
    <row r="16" spans="1:12" s="51" customFormat="1" ht="15.75" customHeight="1">
      <c r="A16" s="151"/>
      <c r="B16" s="158">
        <v>2</v>
      </c>
      <c r="C16" s="157" t="s">
        <v>230</v>
      </c>
      <c r="D16" s="154"/>
      <c r="E16" s="155">
        <v>102</v>
      </c>
      <c r="F16" s="398"/>
      <c r="G16" s="398"/>
      <c r="H16" s="397">
        <f t="shared" si="0"/>
        <v>0</v>
      </c>
      <c r="I16" s="156"/>
      <c r="J16" s="157"/>
      <c r="K16" s="157"/>
      <c r="L16" s="157"/>
    </row>
    <row r="17" spans="1:9" s="157" customFormat="1" ht="15.75" customHeight="1">
      <c r="A17" s="156"/>
      <c r="B17" s="158">
        <v>3</v>
      </c>
      <c r="C17" s="157" t="s">
        <v>40</v>
      </c>
      <c r="D17" s="154"/>
      <c r="E17" s="155">
        <v>103</v>
      </c>
      <c r="F17" s="398"/>
      <c r="G17" s="398"/>
      <c r="H17" s="397">
        <f t="shared" si="0"/>
        <v>0</v>
      </c>
      <c r="I17" s="156"/>
    </row>
    <row r="18" spans="1:9" s="157" customFormat="1" ht="15.75" customHeight="1">
      <c r="A18" s="156"/>
      <c r="B18" s="158">
        <v>6</v>
      </c>
      <c r="C18" s="157" t="s">
        <v>41</v>
      </c>
      <c r="D18" s="154"/>
      <c r="E18" s="155">
        <v>105</v>
      </c>
      <c r="F18" s="398"/>
      <c r="G18" s="398"/>
      <c r="H18" s="397">
        <f t="shared" si="0"/>
        <v>0</v>
      </c>
      <c r="I18" s="156"/>
    </row>
    <row r="19" spans="1:9" s="157" customFormat="1" ht="15.75" customHeight="1">
      <c r="A19" s="156"/>
      <c r="B19" s="158">
        <v>7</v>
      </c>
      <c r="C19" s="157" t="s">
        <v>541</v>
      </c>
      <c r="D19" s="154"/>
      <c r="E19" s="155">
        <v>106</v>
      </c>
      <c r="F19" s="479"/>
      <c r="G19" s="481"/>
      <c r="H19" s="397">
        <f t="shared" si="0"/>
        <v>0</v>
      </c>
      <c r="I19" s="156"/>
    </row>
    <row r="20" spans="1:9" s="157" customFormat="1" ht="15.75" customHeight="1">
      <c r="A20" s="156"/>
      <c r="B20" s="159">
        <v>8</v>
      </c>
      <c r="C20" s="157" t="s">
        <v>496</v>
      </c>
      <c r="D20" s="154"/>
      <c r="E20" s="160">
        <v>108</v>
      </c>
      <c r="F20" s="397">
        <f>SUM(F21:F23)</f>
        <v>0</v>
      </c>
      <c r="G20" s="397">
        <f>SUM(G21:G23)</f>
        <v>0</v>
      </c>
      <c r="H20" s="397">
        <f t="shared" si="0"/>
        <v>0</v>
      </c>
      <c r="I20" s="156"/>
    </row>
    <row r="21" spans="1:10" s="157" customFormat="1" ht="15.75" customHeight="1">
      <c r="A21" s="156"/>
      <c r="B21" s="158">
        <v>9</v>
      </c>
      <c r="D21" s="163" t="s">
        <v>497</v>
      </c>
      <c r="E21" s="161">
        <v>108.01</v>
      </c>
      <c r="F21" s="460">
        <f>'Assets and Depreciation (INPUT)'!J65</f>
        <v>0</v>
      </c>
      <c r="G21" s="472">
        <f>'Assets and Depreciation (INPUT)'!K65</f>
        <v>0</v>
      </c>
      <c r="H21" s="397">
        <f t="shared" si="0"/>
        <v>0</v>
      </c>
      <c r="I21" s="156"/>
      <c r="J21" s="51" t="s">
        <v>422</v>
      </c>
    </row>
    <row r="22" spans="1:10" s="157" customFormat="1" ht="15.75" customHeight="1">
      <c r="A22" s="156"/>
      <c r="B22" s="158">
        <v>10</v>
      </c>
      <c r="D22" s="163" t="s">
        <v>498</v>
      </c>
      <c r="E22" s="161">
        <v>108.02</v>
      </c>
      <c r="F22" s="398"/>
      <c r="G22" s="398"/>
      <c r="H22" s="397">
        <f t="shared" si="0"/>
        <v>0</v>
      </c>
      <c r="I22" s="156"/>
      <c r="J22" s="320"/>
    </row>
    <row r="23" spans="1:10" s="157" customFormat="1" ht="15.75" customHeight="1">
      <c r="A23" s="156"/>
      <c r="B23" s="159">
        <v>11</v>
      </c>
      <c r="C23" s="162"/>
      <c r="D23" s="163" t="s">
        <v>462</v>
      </c>
      <c r="E23" s="161">
        <v>108.03</v>
      </c>
      <c r="F23" s="398"/>
      <c r="G23" s="398"/>
      <c r="H23" s="397">
        <f t="shared" si="0"/>
        <v>0</v>
      </c>
      <c r="I23" s="156"/>
      <c r="J23" s="320"/>
    </row>
    <row r="24" spans="1:10" s="157" customFormat="1" ht="15.75" customHeight="1">
      <c r="A24" s="156"/>
      <c r="B24" s="158">
        <v>12</v>
      </c>
      <c r="C24" s="492" t="s">
        <v>542</v>
      </c>
      <c r="D24" s="163"/>
      <c r="E24" s="160">
        <v>110</v>
      </c>
      <c r="F24" s="480">
        <f>SUM(F25:F26)</f>
        <v>0</v>
      </c>
      <c r="G24" s="480">
        <f>SUM(G25:G26)</f>
        <v>0</v>
      </c>
      <c r="H24" s="397">
        <f t="shared" si="0"/>
        <v>0</v>
      </c>
      <c r="I24" s="156"/>
      <c r="J24" s="478"/>
    </row>
    <row r="25" spans="1:10" s="157" customFormat="1" ht="15.75" customHeight="1">
      <c r="A25" s="156"/>
      <c r="B25" s="158">
        <v>13</v>
      </c>
      <c r="C25" s="162"/>
      <c r="D25" s="557" t="s">
        <v>543</v>
      </c>
      <c r="E25" s="161">
        <v>110.01</v>
      </c>
      <c r="F25" s="481"/>
      <c r="G25" s="481"/>
      <c r="H25" s="397">
        <f t="shared" si="0"/>
        <v>0</v>
      </c>
      <c r="I25" s="156"/>
      <c r="J25" s="478"/>
    </row>
    <row r="26" spans="1:10" s="157" customFormat="1" ht="15.75" customHeight="1">
      <c r="A26" s="156"/>
      <c r="B26" s="159">
        <v>14</v>
      </c>
      <c r="C26" s="162"/>
      <c r="D26" s="557" t="s">
        <v>544</v>
      </c>
      <c r="E26" s="161">
        <v>110.02</v>
      </c>
      <c r="F26" s="481"/>
      <c r="G26" s="481"/>
      <c r="H26" s="397">
        <f t="shared" si="0"/>
        <v>0</v>
      </c>
      <c r="I26" s="156"/>
      <c r="J26" s="478"/>
    </row>
    <row r="27" spans="1:9" s="157" customFormat="1" ht="15.75" customHeight="1">
      <c r="A27" s="156"/>
      <c r="B27" s="158">
        <v>15</v>
      </c>
      <c r="C27" s="157" t="s">
        <v>42</v>
      </c>
      <c r="D27" s="164"/>
      <c r="E27" s="155">
        <v>114</v>
      </c>
      <c r="F27" s="398"/>
      <c r="G27" s="398"/>
      <c r="H27" s="397">
        <f t="shared" si="0"/>
        <v>0</v>
      </c>
      <c r="I27" s="156"/>
    </row>
    <row r="28" spans="1:9" s="157" customFormat="1" ht="15.75" customHeight="1">
      <c r="A28" s="156"/>
      <c r="B28" s="158">
        <v>16</v>
      </c>
      <c r="C28" s="157" t="s">
        <v>231</v>
      </c>
      <c r="D28" s="164"/>
      <c r="E28" s="155">
        <v>115</v>
      </c>
      <c r="F28" s="398"/>
      <c r="G28" s="398"/>
      <c r="H28" s="397">
        <f t="shared" si="0"/>
        <v>0</v>
      </c>
      <c r="I28" s="156"/>
    </row>
    <row r="29" spans="1:9" s="157" customFormat="1" ht="15.75" customHeight="1">
      <c r="A29" s="156"/>
      <c r="B29" s="159">
        <v>17</v>
      </c>
      <c r="C29" s="492" t="s">
        <v>545</v>
      </c>
      <c r="D29" s="164"/>
      <c r="E29" s="155">
        <v>116</v>
      </c>
      <c r="F29" s="398"/>
      <c r="G29" s="398"/>
      <c r="H29" s="397">
        <f t="shared" si="0"/>
        <v>0</v>
      </c>
      <c r="I29" s="156"/>
    </row>
    <row r="30" spans="1:9" s="157" customFormat="1" ht="15.75" customHeight="1">
      <c r="A30" s="156"/>
      <c r="B30" s="158">
        <v>18</v>
      </c>
      <c r="C30" s="157" t="s">
        <v>43</v>
      </c>
      <c r="D30" s="154"/>
      <c r="E30" s="155">
        <v>121</v>
      </c>
      <c r="F30" s="398"/>
      <c r="G30" s="398"/>
      <c r="H30" s="397">
        <f t="shared" si="0"/>
        <v>0</v>
      </c>
      <c r="I30" s="156"/>
    </row>
    <row r="31" spans="1:9" s="157" customFormat="1" ht="15.75" customHeight="1">
      <c r="A31" s="156"/>
      <c r="B31" s="158">
        <v>19</v>
      </c>
      <c r="C31" s="157" t="s">
        <v>232</v>
      </c>
      <c r="D31" s="154"/>
      <c r="E31" s="155">
        <v>122</v>
      </c>
      <c r="F31" s="398"/>
      <c r="G31" s="398"/>
      <c r="H31" s="397">
        <f t="shared" si="0"/>
        <v>0</v>
      </c>
      <c r="I31" s="156"/>
    </row>
    <row r="32" spans="1:9" s="157" customFormat="1" ht="15.75" customHeight="1">
      <c r="A32" s="156"/>
      <c r="B32" s="159">
        <v>20</v>
      </c>
      <c r="C32" s="539" t="s">
        <v>546</v>
      </c>
      <c r="D32" s="154"/>
      <c r="E32" s="155">
        <v>123</v>
      </c>
      <c r="F32" s="398"/>
      <c r="G32" s="398"/>
      <c r="H32" s="397">
        <f t="shared" si="0"/>
        <v>0</v>
      </c>
      <c r="I32" s="156"/>
    </row>
    <row r="33" spans="1:9" s="157" customFormat="1" ht="15.75" customHeight="1">
      <c r="A33" s="156"/>
      <c r="B33" s="158">
        <v>21</v>
      </c>
      <c r="C33" s="157" t="s">
        <v>44</v>
      </c>
      <c r="D33" s="154"/>
      <c r="E33" s="155">
        <v>124</v>
      </c>
      <c r="F33" s="398"/>
      <c r="G33" s="398"/>
      <c r="H33" s="397">
        <f t="shared" si="0"/>
        <v>0</v>
      </c>
      <c r="I33" s="156"/>
    </row>
    <row r="34" spans="1:9" s="157" customFormat="1" ht="15.75" customHeight="1">
      <c r="A34" s="156"/>
      <c r="B34" s="158">
        <v>22</v>
      </c>
      <c r="C34" s="539" t="s">
        <v>547</v>
      </c>
      <c r="D34" s="154"/>
      <c r="E34" s="155">
        <v>125</v>
      </c>
      <c r="F34" s="398"/>
      <c r="G34" s="398"/>
      <c r="H34" s="397">
        <f>G34-F34</f>
        <v>0</v>
      </c>
      <c r="I34" s="156"/>
    </row>
    <row r="35" spans="1:9" s="157" customFormat="1" ht="15.75" customHeight="1">
      <c r="A35" s="156"/>
      <c r="B35" s="159">
        <v>23</v>
      </c>
      <c r="C35" s="539" t="s">
        <v>548</v>
      </c>
      <c r="D35" s="154"/>
      <c r="E35" s="155">
        <v>126</v>
      </c>
      <c r="F35" s="398"/>
      <c r="G35" s="398"/>
      <c r="H35" s="397">
        <f>G35-F35</f>
        <v>0</v>
      </c>
      <c r="I35" s="156"/>
    </row>
    <row r="36" spans="1:9" s="157" customFormat="1" ht="15.75" customHeight="1">
      <c r="A36" s="156"/>
      <c r="B36" s="158">
        <v>24</v>
      </c>
      <c r="C36" s="539" t="s">
        <v>549</v>
      </c>
      <c r="D36" s="154"/>
      <c r="E36" s="155">
        <v>127</v>
      </c>
      <c r="F36" s="398"/>
      <c r="G36" s="398"/>
      <c r="H36" s="397">
        <f>G36-F36</f>
        <v>0</v>
      </c>
      <c r="I36" s="156"/>
    </row>
    <row r="37" spans="1:9" s="157" customFormat="1" ht="15.75" customHeight="1">
      <c r="A37" s="156"/>
      <c r="B37" s="158">
        <v>25</v>
      </c>
      <c r="C37" s="157" t="s">
        <v>30</v>
      </c>
      <c r="D37" s="165"/>
      <c r="E37" s="160">
        <v>131</v>
      </c>
      <c r="F37" s="397">
        <f>SUM(F38:F39)</f>
        <v>0</v>
      </c>
      <c r="G37" s="397">
        <f>SUM(G38:G39)</f>
        <v>0</v>
      </c>
      <c r="H37" s="397">
        <f t="shared" si="0"/>
        <v>0</v>
      </c>
      <c r="I37" s="156"/>
    </row>
    <row r="38" spans="1:9" s="157" customFormat="1" ht="15.75" customHeight="1">
      <c r="A38" s="156"/>
      <c r="B38" s="159">
        <v>26</v>
      </c>
      <c r="C38" s="166"/>
      <c r="D38" s="163" t="s">
        <v>31</v>
      </c>
      <c r="E38" s="161">
        <v>131.01</v>
      </c>
      <c r="F38" s="398"/>
      <c r="G38" s="398"/>
      <c r="H38" s="397">
        <f t="shared" si="0"/>
        <v>0</v>
      </c>
      <c r="I38" s="156"/>
    </row>
    <row r="39" spans="1:9" s="157" customFormat="1" ht="15.75" customHeight="1">
      <c r="A39" s="156"/>
      <c r="B39" s="158">
        <v>27</v>
      </c>
      <c r="C39" s="166"/>
      <c r="D39" s="163" t="s">
        <v>268</v>
      </c>
      <c r="E39" s="161">
        <v>131.02</v>
      </c>
      <c r="F39" s="398"/>
      <c r="G39" s="398"/>
      <c r="H39" s="397">
        <f t="shared" si="0"/>
        <v>0</v>
      </c>
      <c r="I39" s="156"/>
    </row>
    <row r="40" spans="1:10" s="157" customFormat="1" ht="15.75" customHeight="1">
      <c r="A40" s="156"/>
      <c r="B40" s="158">
        <v>28</v>
      </c>
      <c r="C40" s="321" t="s">
        <v>539</v>
      </c>
      <c r="D40" s="321"/>
      <c r="E40" s="155" t="s">
        <v>540</v>
      </c>
      <c r="F40" s="472">
        <f>'Reserve Capital Acct (INPUT)'!H26</f>
        <v>0</v>
      </c>
      <c r="G40" s="472">
        <f>'Reserve Capital Acct (INPUT)'!J29</f>
        <v>0</v>
      </c>
      <c r="H40" s="397">
        <f t="shared" si="0"/>
        <v>0</v>
      </c>
      <c r="I40" s="156"/>
      <c r="J40" s="51" t="s">
        <v>490</v>
      </c>
    </row>
    <row r="41" spans="1:10" s="157" customFormat="1" ht="15.75" customHeight="1">
      <c r="A41" s="156"/>
      <c r="B41" s="159">
        <v>29</v>
      </c>
      <c r="C41" s="321" t="s">
        <v>32</v>
      </c>
      <c r="D41" s="165"/>
      <c r="E41" s="155">
        <v>132</v>
      </c>
      <c r="F41" s="398"/>
      <c r="G41" s="398"/>
      <c r="H41" s="397">
        <f t="shared" si="0"/>
        <v>0</v>
      </c>
      <c r="I41" s="156"/>
      <c r="J41" s="51"/>
    </row>
    <row r="42" spans="1:10" s="157" customFormat="1" ht="15.75" customHeight="1">
      <c r="A42" s="156"/>
      <c r="B42" s="158">
        <v>30</v>
      </c>
      <c r="C42" s="539" t="s">
        <v>550</v>
      </c>
      <c r="D42" s="165"/>
      <c r="E42" s="155">
        <v>134</v>
      </c>
      <c r="F42" s="398"/>
      <c r="G42" s="398"/>
      <c r="H42" s="397">
        <f>G42-F42</f>
        <v>0</v>
      </c>
      <c r="I42" s="156"/>
      <c r="J42" s="51"/>
    </row>
    <row r="43" spans="1:10" s="157" customFormat="1" ht="15.75" customHeight="1">
      <c r="A43" s="156"/>
      <c r="B43" s="158">
        <v>31</v>
      </c>
      <c r="C43" s="539" t="s">
        <v>551</v>
      </c>
      <c r="D43" s="165"/>
      <c r="E43" s="155">
        <v>135</v>
      </c>
      <c r="F43" s="398"/>
      <c r="G43" s="398"/>
      <c r="H43" s="397">
        <f>G43-F43</f>
        <v>0</v>
      </c>
      <c r="I43" s="156"/>
      <c r="J43" s="51"/>
    </row>
    <row r="44" spans="1:9" s="157" customFormat="1" ht="15.75" customHeight="1">
      <c r="A44" s="156"/>
      <c r="B44" s="159">
        <v>32</v>
      </c>
      <c r="C44" s="157" t="s">
        <v>33</v>
      </c>
      <c r="D44" s="165"/>
      <c r="E44" s="155">
        <v>141</v>
      </c>
      <c r="F44" s="398"/>
      <c r="G44" s="398"/>
      <c r="H44" s="397">
        <f t="shared" si="0"/>
        <v>0</v>
      </c>
      <c r="I44" s="156"/>
    </row>
    <row r="45" spans="1:9" s="157" customFormat="1" ht="15.75" customHeight="1">
      <c r="A45" s="156"/>
      <c r="B45" s="158">
        <v>33</v>
      </c>
      <c r="C45" s="546" t="s">
        <v>439</v>
      </c>
      <c r="D45" s="165"/>
      <c r="E45" s="155">
        <v>142</v>
      </c>
      <c r="F45" s="398"/>
      <c r="G45" s="398"/>
      <c r="H45" s="397">
        <f t="shared" si="0"/>
        <v>0</v>
      </c>
      <c r="I45" s="156"/>
    </row>
    <row r="46" spans="1:9" s="157" customFormat="1" ht="15.75" customHeight="1">
      <c r="A46" s="156"/>
      <c r="B46" s="158">
        <v>34</v>
      </c>
      <c r="C46" s="157" t="s">
        <v>383</v>
      </c>
      <c r="D46" s="165"/>
      <c r="E46" s="160">
        <v>143</v>
      </c>
      <c r="F46" s="397">
        <f>SUM(F47:F50)</f>
        <v>0</v>
      </c>
      <c r="G46" s="397">
        <f>SUM(G47:G50)</f>
        <v>0</v>
      </c>
      <c r="H46" s="397">
        <f t="shared" si="0"/>
        <v>0</v>
      </c>
      <c r="I46" s="156"/>
    </row>
    <row r="47" spans="1:9" s="157" customFormat="1" ht="15.75" customHeight="1">
      <c r="A47" s="156"/>
      <c r="B47" s="159">
        <v>35</v>
      </c>
      <c r="C47" s="166"/>
      <c r="D47" s="163" t="s">
        <v>35</v>
      </c>
      <c r="E47" s="161">
        <v>143.01</v>
      </c>
      <c r="F47" s="398"/>
      <c r="G47" s="398"/>
      <c r="H47" s="397">
        <f t="shared" si="0"/>
        <v>0</v>
      </c>
      <c r="I47" s="156"/>
    </row>
    <row r="48" spans="1:9" s="157" customFormat="1" ht="15.75" customHeight="1">
      <c r="A48" s="156"/>
      <c r="B48" s="158">
        <v>36</v>
      </c>
      <c r="C48" s="166"/>
      <c r="D48" s="163" t="s">
        <v>36</v>
      </c>
      <c r="E48" s="161">
        <v>143.02</v>
      </c>
      <c r="F48" s="398"/>
      <c r="G48" s="398"/>
      <c r="H48" s="397">
        <f t="shared" si="0"/>
        <v>0</v>
      </c>
      <c r="I48" s="156"/>
    </row>
    <row r="49" spans="1:9" s="157" customFormat="1" ht="15.75" customHeight="1">
      <c r="A49" s="156"/>
      <c r="B49" s="158">
        <v>37</v>
      </c>
      <c r="C49" s="166"/>
      <c r="D49" s="163" t="s">
        <v>37</v>
      </c>
      <c r="E49" s="161">
        <v>143.03</v>
      </c>
      <c r="F49" s="398"/>
      <c r="G49" s="398"/>
      <c r="H49" s="397">
        <f t="shared" si="0"/>
        <v>0</v>
      </c>
      <c r="I49" s="156"/>
    </row>
    <row r="50" spans="1:9" s="157" customFormat="1" ht="15.75" customHeight="1">
      <c r="A50" s="156"/>
      <c r="B50" s="159">
        <v>38</v>
      </c>
      <c r="C50" s="166"/>
      <c r="D50" s="163" t="s">
        <v>38</v>
      </c>
      <c r="E50" s="161">
        <v>143.04</v>
      </c>
      <c r="F50" s="398"/>
      <c r="G50" s="398"/>
      <c r="H50" s="397">
        <f t="shared" si="0"/>
        <v>0</v>
      </c>
      <c r="I50" s="156"/>
    </row>
    <row r="51" spans="1:9" s="157" customFormat="1" ht="15.75" customHeight="1">
      <c r="A51" s="156"/>
      <c r="B51" s="158">
        <v>39</v>
      </c>
      <c r="C51" s="546" t="s">
        <v>440</v>
      </c>
      <c r="D51" s="163"/>
      <c r="E51" s="308">
        <v>144</v>
      </c>
      <c r="F51" s="398"/>
      <c r="G51" s="398"/>
      <c r="H51" s="397">
        <f t="shared" si="0"/>
        <v>0</v>
      </c>
      <c r="I51" s="156"/>
    </row>
    <row r="52" spans="1:9" s="157" customFormat="1" ht="15.75" customHeight="1">
      <c r="A52" s="156"/>
      <c r="B52" s="158">
        <v>40</v>
      </c>
      <c r="C52" s="546" t="s">
        <v>441</v>
      </c>
      <c r="D52" s="163"/>
      <c r="E52" s="308">
        <v>145</v>
      </c>
      <c r="F52" s="398"/>
      <c r="G52" s="398"/>
      <c r="H52" s="397">
        <f t="shared" si="0"/>
        <v>0</v>
      </c>
      <c r="I52" s="156"/>
    </row>
    <row r="53" spans="1:9" s="157" customFormat="1" ht="15.75" customHeight="1">
      <c r="A53" s="156"/>
      <c r="B53" s="159">
        <v>41</v>
      </c>
      <c r="C53" s="546" t="s">
        <v>442</v>
      </c>
      <c r="D53" s="163"/>
      <c r="E53" s="308">
        <v>146</v>
      </c>
      <c r="F53" s="398"/>
      <c r="G53" s="398"/>
      <c r="H53" s="397">
        <f t="shared" si="0"/>
        <v>0</v>
      </c>
      <c r="I53" s="156"/>
    </row>
    <row r="54" spans="1:9" s="157" customFormat="1" ht="15.75" customHeight="1">
      <c r="A54" s="156"/>
      <c r="B54" s="158">
        <v>42</v>
      </c>
      <c r="C54" s="539" t="s">
        <v>552</v>
      </c>
      <c r="D54" s="163"/>
      <c r="E54" s="483">
        <v>151</v>
      </c>
      <c r="F54" s="398"/>
      <c r="G54" s="398"/>
      <c r="H54" s="397">
        <f aca="true" t="shared" si="1" ref="H54:H61">G54-F54</f>
        <v>0</v>
      </c>
      <c r="I54" s="156"/>
    </row>
    <row r="55" spans="1:9" s="157" customFormat="1" ht="15.75" customHeight="1">
      <c r="A55" s="156"/>
      <c r="B55" s="158">
        <v>43</v>
      </c>
      <c r="C55" s="539" t="s">
        <v>553</v>
      </c>
      <c r="D55" s="163"/>
      <c r="E55" s="483">
        <v>152</v>
      </c>
      <c r="F55" s="398"/>
      <c r="G55" s="398"/>
      <c r="H55" s="397">
        <f t="shared" si="1"/>
        <v>0</v>
      </c>
      <c r="I55" s="156"/>
    </row>
    <row r="56" spans="1:9" s="157" customFormat="1" ht="15.75" customHeight="1">
      <c r="A56" s="156"/>
      <c r="B56" s="159">
        <v>44</v>
      </c>
      <c r="C56" s="539" t="s">
        <v>554</v>
      </c>
      <c r="D56" s="163"/>
      <c r="E56" s="483">
        <v>153</v>
      </c>
      <c r="F56" s="398"/>
      <c r="G56" s="398"/>
      <c r="H56" s="397">
        <f t="shared" si="1"/>
        <v>0</v>
      </c>
      <c r="I56" s="156"/>
    </row>
    <row r="57" spans="1:9" s="157" customFormat="1" ht="15.75" customHeight="1">
      <c r="A57" s="156"/>
      <c r="B57" s="158">
        <v>45</v>
      </c>
      <c r="C57" s="539" t="s">
        <v>555</v>
      </c>
      <c r="D57" s="163"/>
      <c r="E57" s="483">
        <v>161</v>
      </c>
      <c r="F57" s="398"/>
      <c r="G57" s="398"/>
      <c r="H57" s="397">
        <f t="shared" si="1"/>
        <v>0</v>
      </c>
      <c r="I57" s="156"/>
    </row>
    <row r="58" spans="1:9" s="157" customFormat="1" ht="15.75" customHeight="1">
      <c r="A58" s="156"/>
      <c r="B58" s="158">
        <v>46</v>
      </c>
      <c r="C58" s="539" t="s">
        <v>556</v>
      </c>
      <c r="D58" s="163"/>
      <c r="E58" s="483">
        <v>162</v>
      </c>
      <c r="F58" s="398"/>
      <c r="G58" s="398"/>
      <c r="H58" s="397">
        <f t="shared" si="1"/>
        <v>0</v>
      </c>
      <c r="I58" s="156"/>
    </row>
    <row r="59" spans="1:9" s="157" customFormat="1" ht="15.75" customHeight="1">
      <c r="A59" s="156"/>
      <c r="B59" s="159">
        <v>47</v>
      </c>
      <c r="C59" s="539" t="s">
        <v>557</v>
      </c>
      <c r="D59" s="163"/>
      <c r="E59" s="483">
        <v>171</v>
      </c>
      <c r="F59" s="398"/>
      <c r="G59" s="398"/>
      <c r="H59" s="397">
        <f t="shared" si="1"/>
        <v>0</v>
      </c>
      <c r="I59" s="156"/>
    </row>
    <row r="60" spans="1:9" s="157" customFormat="1" ht="15.75" customHeight="1">
      <c r="A60" s="156"/>
      <c r="B60" s="158">
        <v>48</v>
      </c>
      <c r="C60" s="539" t="s">
        <v>558</v>
      </c>
      <c r="D60" s="163"/>
      <c r="E60" s="483">
        <v>172</v>
      </c>
      <c r="F60" s="398"/>
      <c r="G60" s="398"/>
      <c r="H60" s="397">
        <f t="shared" si="1"/>
        <v>0</v>
      </c>
      <c r="I60" s="156"/>
    </row>
    <row r="61" spans="1:9" s="157" customFormat="1" ht="15.75" customHeight="1">
      <c r="A61" s="156"/>
      <c r="B61" s="158">
        <v>49</v>
      </c>
      <c r="C61" s="539" t="s">
        <v>559</v>
      </c>
      <c r="D61" s="163"/>
      <c r="E61" s="483">
        <v>173</v>
      </c>
      <c r="F61" s="398"/>
      <c r="G61" s="398"/>
      <c r="H61" s="397">
        <f t="shared" si="1"/>
        <v>0</v>
      </c>
      <c r="I61" s="156"/>
    </row>
    <row r="62" spans="1:9" s="157" customFormat="1" ht="15.75" customHeight="1">
      <c r="A62" s="156"/>
      <c r="B62" s="159">
        <v>50</v>
      </c>
      <c r="C62" s="157" t="s">
        <v>39</v>
      </c>
      <c r="D62" s="165"/>
      <c r="E62" s="155">
        <v>174</v>
      </c>
      <c r="F62" s="398"/>
      <c r="G62" s="398"/>
      <c r="H62" s="397">
        <f t="shared" si="0"/>
        <v>0</v>
      </c>
      <c r="I62" s="156"/>
    </row>
    <row r="63" spans="1:9" s="157" customFormat="1" ht="15.75" customHeight="1">
      <c r="A63" s="156"/>
      <c r="B63" s="158">
        <v>51</v>
      </c>
      <c r="C63" s="539" t="s">
        <v>560</v>
      </c>
      <c r="D63" s="165"/>
      <c r="E63" s="155">
        <v>181</v>
      </c>
      <c r="F63" s="398"/>
      <c r="G63" s="398"/>
      <c r="H63" s="397">
        <f>G63-F63</f>
        <v>0</v>
      </c>
      <c r="I63" s="156"/>
    </row>
    <row r="64" spans="1:9" s="157" customFormat="1" ht="15.75" customHeight="1">
      <c r="A64" s="156"/>
      <c r="B64" s="158">
        <v>52</v>
      </c>
      <c r="C64" s="539" t="s">
        <v>561</v>
      </c>
      <c r="D64" s="165"/>
      <c r="E64" s="155">
        <v>182</v>
      </c>
      <c r="F64" s="398"/>
      <c r="G64" s="398"/>
      <c r="H64" s="397">
        <f>G64-F64</f>
        <v>0</v>
      </c>
      <c r="I64" s="156"/>
    </row>
    <row r="65" spans="1:9" s="157" customFormat="1" ht="15.75" customHeight="1">
      <c r="A65" s="156"/>
      <c r="B65" s="159">
        <v>53</v>
      </c>
      <c r="C65" s="157" t="s">
        <v>233</v>
      </c>
      <c r="D65" s="165"/>
      <c r="E65" s="155">
        <v>183</v>
      </c>
      <c r="F65" s="398"/>
      <c r="G65" s="398"/>
      <c r="H65" s="397">
        <f t="shared" si="0"/>
        <v>0</v>
      </c>
      <c r="I65" s="156"/>
    </row>
    <row r="66" spans="1:9" s="157" customFormat="1" ht="15.75" customHeight="1">
      <c r="A66" s="156"/>
      <c r="B66" s="158">
        <v>54</v>
      </c>
      <c r="C66" s="157" t="s">
        <v>234</v>
      </c>
      <c r="D66" s="165"/>
      <c r="E66" s="160">
        <v>184</v>
      </c>
      <c r="F66" s="397">
        <f>SUM(F67:F74)</f>
        <v>0</v>
      </c>
      <c r="G66" s="397">
        <f>SUM(G67:G74)</f>
        <v>0</v>
      </c>
      <c r="H66" s="397">
        <f t="shared" si="0"/>
        <v>0</v>
      </c>
      <c r="I66" s="156"/>
    </row>
    <row r="67" spans="1:9" s="157" customFormat="1" ht="15.75" customHeight="1">
      <c r="A67" s="156"/>
      <c r="B67" s="158">
        <v>55</v>
      </c>
      <c r="C67" s="166"/>
      <c r="D67" s="163" t="s">
        <v>235</v>
      </c>
      <c r="E67" s="161">
        <v>184.01</v>
      </c>
      <c r="F67" s="398"/>
      <c r="G67" s="398"/>
      <c r="H67" s="397">
        <f t="shared" si="0"/>
        <v>0</v>
      </c>
      <c r="I67" s="156"/>
    </row>
    <row r="68" spans="1:9" s="157" customFormat="1" ht="15.75" customHeight="1">
      <c r="A68" s="156"/>
      <c r="B68" s="159">
        <v>56</v>
      </c>
      <c r="C68" s="166"/>
      <c r="D68" s="163" t="s">
        <v>236</v>
      </c>
      <c r="E68" s="161">
        <v>184.02</v>
      </c>
      <c r="F68" s="398"/>
      <c r="G68" s="398"/>
      <c r="H68" s="397">
        <f t="shared" si="0"/>
        <v>0</v>
      </c>
      <c r="I68" s="156"/>
    </row>
    <row r="69" spans="1:9" s="157" customFormat="1" ht="15.75" customHeight="1">
      <c r="A69" s="156"/>
      <c r="B69" s="158">
        <v>57</v>
      </c>
      <c r="C69" s="166"/>
      <c r="D69" s="163" t="s">
        <v>237</v>
      </c>
      <c r="E69" s="161">
        <v>184.03</v>
      </c>
      <c r="F69" s="398"/>
      <c r="G69" s="398"/>
      <c r="H69" s="397">
        <f t="shared" si="0"/>
        <v>0</v>
      </c>
      <c r="I69" s="156"/>
    </row>
    <row r="70" spans="1:9" s="157" customFormat="1" ht="15.75" customHeight="1">
      <c r="A70" s="156"/>
      <c r="B70" s="158">
        <v>58</v>
      </c>
      <c r="C70" s="166"/>
      <c r="D70" s="163" t="s">
        <v>238</v>
      </c>
      <c r="E70" s="161">
        <v>184.04</v>
      </c>
      <c r="F70" s="398"/>
      <c r="G70" s="398"/>
      <c r="H70" s="397">
        <f t="shared" si="0"/>
        <v>0</v>
      </c>
      <c r="I70" s="156"/>
    </row>
    <row r="71" spans="1:9" s="157" customFormat="1" ht="15.75" customHeight="1">
      <c r="A71" s="156"/>
      <c r="B71" s="159">
        <v>59</v>
      </c>
      <c r="C71" s="166"/>
      <c r="D71" s="163" t="s">
        <v>239</v>
      </c>
      <c r="E71" s="161">
        <v>184.05</v>
      </c>
      <c r="F71" s="398"/>
      <c r="G71" s="398"/>
      <c r="H71" s="397">
        <f t="shared" si="0"/>
        <v>0</v>
      </c>
      <c r="I71" s="156"/>
    </row>
    <row r="72" spans="1:9" s="157" customFormat="1" ht="15.75" customHeight="1">
      <c r="A72" s="156"/>
      <c r="B72" s="158">
        <v>60</v>
      </c>
      <c r="C72" s="166"/>
      <c r="D72" s="163" t="s">
        <v>240</v>
      </c>
      <c r="E72" s="161">
        <v>184.06</v>
      </c>
      <c r="F72" s="398"/>
      <c r="G72" s="398"/>
      <c r="H72" s="397">
        <f t="shared" si="0"/>
        <v>0</v>
      </c>
      <c r="I72" s="156"/>
    </row>
    <row r="73" spans="1:9" s="157" customFormat="1" ht="15.75" customHeight="1">
      <c r="A73" s="156"/>
      <c r="B73" s="158">
        <v>61</v>
      </c>
      <c r="C73" s="166"/>
      <c r="D73" s="163" t="s">
        <v>241</v>
      </c>
      <c r="E73" s="161">
        <v>184.07</v>
      </c>
      <c r="F73" s="398"/>
      <c r="G73" s="398"/>
      <c r="H73" s="397">
        <f t="shared" si="0"/>
        <v>0</v>
      </c>
      <c r="I73" s="156"/>
    </row>
    <row r="74" spans="1:9" s="157" customFormat="1" ht="15.75" customHeight="1">
      <c r="A74" s="156"/>
      <c r="B74" s="159">
        <v>62</v>
      </c>
      <c r="C74" s="166"/>
      <c r="D74" s="163" t="s">
        <v>242</v>
      </c>
      <c r="E74" s="161">
        <v>184.08</v>
      </c>
      <c r="F74" s="398"/>
      <c r="G74" s="398"/>
      <c r="H74" s="397">
        <f t="shared" si="0"/>
        <v>0</v>
      </c>
      <c r="I74" s="156"/>
    </row>
    <row r="75" spans="1:9" s="157" customFormat="1" ht="15.75" customHeight="1">
      <c r="A75" s="156"/>
      <c r="B75" s="158">
        <v>63</v>
      </c>
      <c r="C75" s="157" t="s">
        <v>243</v>
      </c>
      <c r="D75" s="165"/>
      <c r="E75" s="155">
        <v>185</v>
      </c>
      <c r="F75" s="398"/>
      <c r="G75" s="398"/>
      <c r="H75" s="397">
        <f t="shared" si="0"/>
        <v>0</v>
      </c>
      <c r="I75" s="156"/>
    </row>
    <row r="76" spans="1:12" s="51" customFormat="1" ht="15.75" customHeight="1">
      <c r="A76" s="151"/>
      <c r="B76" s="158">
        <v>64</v>
      </c>
      <c r="C76" s="157" t="s">
        <v>85</v>
      </c>
      <c r="D76" s="165"/>
      <c r="E76" s="160">
        <v>186</v>
      </c>
      <c r="F76" s="397">
        <f>SUM(F77:F79)</f>
        <v>0</v>
      </c>
      <c r="G76" s="397">
        <f>SUM(G77:G79)</f>
        <v>0</v>
      </c>
      <c r="H76" s="397">
        <f aca="true" t="shared" si="2" ref="H76:H172">G76-F76</f>
        <v>0</v>
      </c>
      <c r="I76" s="156"/>
      <c r="J76" s="157"/>
      <c r="K76" s="157"/>
      <c r="L76" s="157"/>
    </row>
    <row r="77" spans="2:12" s="51" customFormat="1" ht="15.75" customHeight="1">
      <c r="B77" s="159">
        <v>65</v>
      </c>
      <c r="C77" s="166"/>
      <c r="D77" s="163" t="s">
        <v>86</v>
      </c>
      <c r="E77" s="161">
        <v>186.01</v>
      </c>
      <c r="F77" s="398"/>
      <c r="G77" s="398"/>
      <c r="H77" s="397">
        <f t="shared" si="2"/>
        <v>0</v>
      </c>
      <c r="I77" s="156"/>
      <c r="J77" s="157"/>
      <c r="K77" s="157"/>
      <c r="L77" s="157"/>
    </row>
    <row r="78" spans="2:12" s="51" customFormat="1" ht="15.75" customHeight="1">
      <c r="B78" s="158">
        <v>66</v>
      </c>
      <c r="C78" s="166"/>
      <c r="D78" s="163" t="s">
        <v>87</v>
      </c>
      <c r="E78" s="161">
        <v>186.02</v>
      </c>
      <c r="F78" s="398"/>
      <c r="G78" s="398"/>
      <c r="H78" s="397">
        <f t="shared" si="2"/>
        <v>0</v>
      </c>
      <c r="I78" s="156"/>
      <c r="J78" s="157"/>
      <c r="K78" s="157"/>
      <c r="L78" s="157"/>
    </row>
    <row r="79" spans="2:12" s="51" customFormat="1" ht="15.75" customHeight="1">
      <c r="B79" s="158">
        <v>67</v>
      </c>
      <c r="C79" s="166"/>
      <c r="D79" s="163" t="s">
        <v>88</v>
      </c>
      <c r="E79" s="161">
        <v>186.03</v>
      </c>
      <c r="F79" s="398"/>
      <c r="G79" s="398"/>
      <c r="H79" s="397">
        <f t="shared" si="2"/>
        <v>0</v>
      </c>
      <c r="I79" s="156"/>
      <c r="J79" s="157"/>
      <c r="K79" s="157"/>
      <c r="L79" s="157"/>
    </row>
    <row r="80" spans="2:12" s="51" customFormat="1" ht="15.75" customHeight="1">
      <c r="B80" s="159">
        <v>68</v>
      </c>
      <c r="C80" s="157" t="s">
        <v>244</v>
      </c>
      <c r="D80" s="165"/>
      <c r="E80" s="155">
        <v>187</v>
      </c>
      <c r="F80" s="398"/>
      <c r="G80" s="398"/>
      <c r="H80" s="397">
        <f t="shared" si="2"/>
        <v>0</v>
      </c>
      <c r="I80" s="156"/>
      <c r="J80" s="157"/>
      <c r="K80" s="157"/>
      <c r="L80" s="157"/>
    </row>
    <row r="81" spans="2:12" s="51" customFormat="1" ht="15.75" customHeight="1">
      <c r="B81" s="158">
        <v>69</v>
      </c>
      <c r="C81" s="157" t="s">
        <v>64</v>
      </c>
      <c r="D81" s="165"/>
      <c r="E81" s="160">
        <v>190</v>
      </c>
      <c r="F81" s="397">
        <f>SUM(F82:F84)</f>
        <v>0</v>
      </c>
      <c r="G81" s="397">
        <f>SUM(G82:G84)</f>
        <v>0</v>
      </c>
      <c r="H81" s="397">
        <f t="shared" si="2"/>
        <v>0</v>
      </c>
      <c r="I81" s="156"/>
      <c r="J81" s="157"/>
      <c r="K81" s="157"/>
      <c r="L81" s="157"/>
    </row>
    <row r="82" spans="2:12" s="51" customFormat="1" ht="15.75" customHeight="1">
      <c r="B82" s="158">
        <v>70</v>
      </c>
      <c r="C82" s="166"/>
      <c r="D82" s="163" t="s">
        <v>89</v>
      </c>
      <c r="E82" s="161">
        <v>190.01</v>
      </c>
      <c r="F82" s="398"/>
      <c r="G82" s="398"/>
      <c r="H82" s="397">
        <f t="shared" si="2"/>
        <v>0</v>
      </c>
      <c r="I82" s="156"/>
      <c r="J82" s="157"/>
      <c r="K82" s="157"/>
      <c r="L82" s="157"/>
    </row>
    <row r="83" spans="2:12" s="51" customFormat="1" ht="15.75" customHeight="1">
      <c r="B83" s="159">
        <v>71</v>
      </c>
      <c r="C83" s="166"/>
      <c r="D83" s="163" t="s">
        <v>90</v>
      </c>
      <c r="E83" s="161">
        <v>190.02</v>
      </c>
      <c r="F83" s="398"/>
      <c r="G83" s="398"/>
      <c r="H83" s="397">
        <f t="shared" si="2"/>
        <v>0</v>
      </c>
      <c r="I83" s="156"/>
      <c r="J83" s="157"/>
      <c r="K83" s="157"/>
      <c r="L83" s="157"/>
    </row>
    <row r="84" spans="2:12" s="51" customFormat="1" ht="15.75" customHeight="1">
      <c r="B84" s="158">
        <v>72</v>
      </c>
      <c r="C84" s="166"/>
      <c r="D84" s="163" t="s">
        <v>91</v>
      </c>
      <c r="E84" s="161">
        <v>190.03</v>
      </c>
      <c r="F84" s="398"/>
      <c r="G84" s="398"/>
      <c r="H84" s="397">
        <f t="shared" si="2"/>
        <v>0</v>
      </c>
      <c r="I84" s="156"/>
      <c r="J84" s="157"/>
      <c r="K84" s="157"/>
      <c r="L84" s="157"/>
    </row>
    <row r="85" spans="2:12" s="51" customFormat="1" ht="15.75" customHeight="1">
      <c r="B85" s="158">
        <v>73</v>
      </c>
      <c r="C85" s="157" t="s">
        <v>68</v>
      </c>
      <c r="D85" s="170"/>
      <c r="E85" s="155">
        <v>201</v>
      </c>
      <c r="F85" s="398"/>
      <c r="G85" s="398"/>
      <c r="H85" s="397">
        <f t="shared" si="2"/>
        <v>0</v>
      </c>
      <c r="I85" s="156"/>
      <c r="J85" s="157"/>
      <c r="K85" s="157"/>
      <c r="L85" s="157"/>
    </row>
    <row r="86" spans="2:12" s="51" customFormat="1" ht="15.75" customHeight="1">
      <c r="B86" s="159">
        <v>74</v>
      </c>
      <c r="C86" s="539" t="s">
        <v>562</v>
      </c>
      <c r="D86" s="170"/>
      <c r="E86" s="155">
        <v>202</v>
      </c>
      <c r="F86" s="398"/>
      <c r="G86" s="398"/>
      <c r="H86" s="397">
        <f>G86-F86</f>
        <v>0</v>
      </c>
      <c r="I86" s="156"/>
      <c r="J86" s="157"/>
      <c r="K86" s="157"/>
      <c r="L86" s="157"/>
    </row>
    <row r="87" spans="2:12" s="51" customFormat="1" ht="15.75" customHeight="1">
      <c r="B87" s="158">
        <v>75</v>
      </c>
      <c r="C87" s="539" t="s">
        <v>563</v>
      </c>
      <c r="D87" s="170"/>
      <c r="E87" s="155">
        <v>203</v>
      </c>
      <c r="F87" s="398"/>
      <c r="G87" s="398"/>
      <c r="H87" s="397">
        <f>G87-F87</f>
        <v>0</v>
      </c>
      <c r="I87" s="156"/>
      <c r="J87" s="157"/>
      <c r="K87" s="157"/>
      <c r="L87" s="157"/>
    </row>
    <row r="88" spans="2:12" s="51" customFormat="1" ht="15.75" customHeight="1">
      <c r="B88" s="158">
        <v>76</v>
      </c>
      <c r="C88" s="157" t="s">
        <v>69</v>
      </c>
      <c r="D88" s="171"/>
      <c r="E88" s="155">
        <v>204</v>
      </c>
      <c r="F88" s="398"/>
      <c r="G88" s="398"/>
      <c r="H88" s="397">
        <f t="shared" si="2"/>
        <v>0</v>
      </c>
      <c r="I88" s="156"/>
      <c r="J88" s="157"/>
      <c r="K88" s="157"/>
      <c r="L88" s="157"/>
    </row>
    <row r="89" spans="2:12" s="51" customFormat="1" ht="15.75" customHeight="1">
      <c r="B89" s="159">
        <v>77</v>
      </c>
      <c r="C89" s="539" t="s">
        <v>564</v>
      </c>
      <c r="D89" s="171"/>
      <c r="E89" s="155">
        <v>205</v>
      </c>
      <c r="F89" s="398"/>
      <c r="G89" s="398"/>
      <c r="H89" s="397">
        <f>G89-F89</f>
        <v>0</v>
      </c>
      <c r="I89" s="156"/>
      <c r="J89" s="157"/>
      <c r="K89" s="157"/>
      <c r="L89" s="157"/>
    </row>
    <row r="90" spans="2:12" s="51" customFormat="1" ht="15.75" customHeight="1">
      <c r="B90" s="158">
        <v>78</v>
      </c>
      <c r="C90" s="539" t="s">
        <v>565</v>
      </c>
      <c r="D90" s="171"/>
      <c r="E90" s="155">
        <v>206</v>
      </c>
      <c r="F90" s="398"/>
      <c r="G90" s="398"/>
      <c r="H90" s="397">
        <f>G90-F90</f>
        <v>0</v>
      </c>
      <c r="I90" s="156"/>
      <c r="J90" s="157"/>
      <c r="K90" s="157"/>
      <c r="L90" s="157"/>
    </row>
    <row r="91" spans="2:12" s="51" customFormat="1" ht="15.75" customHeight="1">
      <c r="B91" s="158">
        <v>79</v>
      </c>
      <c r="C91" s="539" t="s">
        <v>566</v>
      </c>
      <c r="D91" s="171"/>
      <c r="E91" s="155">
        <v>207</v>
      </c>
      <c r="F91" s="398"/>
      <c r="G91" s="398"/>
      <c r="H91" s="397">
        <f>G91-F91</f>
        <v>0</v>
      </c>
      <c r="I91" s="156"/>
      <c r="J91" s="157"/>
      <c r="K91" s="157"/>
      <c r="L91" s="157"/>
    </row>
    <row r="92" spans="2:12" s="51" customFormat="1" ht="15.75" customHeight="1">
      <c r="B92" s="159">
        <v>80</v>
      </c>
      <c r="C92" s="539" t="s">
        <v>567</v>
      </c>
      <c r="D92" s="171"/>
      <c r="E92" s="155">
        <v>209</v>
      </c>
      <c r="F92" s="398"/>
      <c r="G92" s="398"/>
      <c r="H92" s="397">
        <f>G92-F92</f>
        <v>0</v>
      </c>
      <c r="I92" s="156"/>
      <c r="J92" s="157"/>
      <c r="K92" s="157"/>
      <c r="L92" s="157"/>
    </row>
    <row r="93" spans="2:12" s="51" customFormat="1" ht="15.75" customHeight="1">
      <c r="B93" s="158">
        <v>81</v>
      </c>
      <c r="C93" s="539" t="s">
        <v>568</v>
      </c>
      <c r="D93" s="171"/>
      <c r="E93" s="155">
        <v>210</v>
      </c>
      <c r="F93" s="398"/>
      <c r="G93" s="398"/>
      <c r="H93" s="397">
        <f>G93-F93</f>
        <v>0</v>
      </c>
      <c r="I93" s="156"/>
      <c r="J93" s="157"/>
      <c r="K93" s="157"/>
      <c r="L93" s="157"/>
    </row>
    <row r="94" spans="2:12" s="51" customFormat="1" ht="15.75" customHeight="1">
      <c r="B94" s="158">
        <v>82</v>
      </c>
      <c r="C94" s="157" t="s">
        <v>70</v>
      </c>
      <c r="D94" s="172"/>
      <c r="E94" s="155">
        <v>211</v>
      </c>
      <c r="F94" s="398"/>
      <c r="G94" s="398"/>
      <c r="H94" s="397">
        <f t="shared" si="2"/>
        <v>0</v>
      </c>
      <c r="I94" s="156"/>
      <c r="J94" s="157"/>
      <c r="K94" s="157"/>
      <c r="L94" s="157"/>
    </row>
    <row r="95" spans="2:12" s="51" customFormat="1" ht="15.75" customHeight="1">
      <c r="B95" s="159">
        <v>83</v>
      </c>
      <c r="C95" s="539" t="s">
        <v>569</v>
      </c>
      <c r="D95" s="172"/>
      <c r="E95" s="155">
        <v>212</v>
      </c>
      <c r="F95" s="398"/>
      <c r="G95" s="398"/>
      <c r="H95" s="397">
        <f>G95-F95</f>
        <v>0</v>
      </c>
      <c r="I95" s="156"/>
      <c r="J95" s="157"/>
      <c r="K95" s="157"/>
      <c r="L95" s="157"/>
    </row>
    <row r="96" spans="2:12" s="51" customFormat="1" ht="15.75" customHeight="1">
      <c r="B96" s="158">
        <v>84</v>
      </c>
      <c r="C96" s="539" t="s">
        <v>570</v>
      </c>
      <c r="D96" s="172"/>
      <c r="E96" s="155">
        <v>213</v>
      </c>
      <c r="F96" s="398"/>
      <c r="G96" s="398"/>
      <c r="H96" s="397">
        <f>G96-F96</f>
        <v>0</v>
      </c>
      <c r="I96" s="156"/>
      <c r="J96" s="157"/>
      <c r="K96" s="157"/>
      <c r="L96" s="157"/>
    </row>
    <row r="97" spans="2:12" s="51" customFormat="1" ht="15.75" customHeight="1">
      <c r="B97" s="158">
        <v>85</v>
      </c>
      <c r="C97" s="539" t="s">
        <v>571</v>
      </c>
      <c r="D97" s="172"/>
      <c r="E97" s="155">
        <v>214</v>
      </c>
      <c r="F97" s="398"/>
      <c r="G97" s="398"/>
      <c r="H97" s="397">
        <f>G97-F97</f>
        <v>0</v>
      </c>
      <c r="I97" s="156"/>
      <c r="J97" s="157"/>
      <c r="K97" s="157"/>
      <c r="L97" s="157"/>
    </row>
    <row r="98" spans="2:12" s="51" customFormat="1" ht="15.75" customHeight="1">
      <c r="B98" s="159">
        <v>86</v>
      </c>
      <c r="C98" s="157" t="s">
        <v>245</v>
      </c>
      <c r="D98" s="356"/>
      <c r="E98" s="155">
        <v>215</v>
      </c>
      <c r="F98" s="398"/>
      <c r="G98" s="398"/>
      <c r="H98" s="397">
        <f t="shared" si="2"/>
        <v>0</v>
      </c>
      <c r="I98" s="156"/>
      <c r="J98" s="157"/>
      <c r="K98" s="157"/>
      <c r="L98" s="157"/>
    </row>
    <row r="99" spans="2:12" s="51" customFormat="1" ht="15.75" customHeight="1">
      <c r="B99" s="158">
        <v>87</v>
      </c>
      <c r="C99" s="539" t="s">
        <v>572</v>
      </c>
      <c r="D99" s="356"/>
      <c r="E99" s="155">
        <v>216</v>
      </c>
      <c r="F99" s="398"/>
      <c r="G99" s="398"/>
      <c r="H99" s="397">
        <f>G99-F99</f>
        <v>0</v>
      </c>
      <c r="I99" s="156"/>
      <c r="J99" s="157"/>
      <c r="K99" s="157"/>
      <c r="L99" s="157"/>
    </row>
    <row r="100" spans="2:11" s="51" customFormat="1" ht="15.75" customHeight="1">
      <c r="B100" s="158">
        <v>88</v>
      </c>
      <c r="C100" s="157" t="s">
        <v>246</v>
      </c>
      <c r="D100" s="171"/>
      <c r="E100" s="155">
        <v>218</v>
      </c>
      <c r="F100" s="398"/>
      <c r="G100" s="398"/>
      <c r="H100" s="397">
        <f t="shared" si="2"/>
        <v>0</v>
      </c>
      <c r="J100" s="157" t="s">
        <v>621</v>
      </c>
      <c r="K100" s="157"/>
    </row>
    <row r="101" spans="2:11" s="51" customFormat="1" ht="15.75" customHeight="1">
      <c r="B101" s="159">
        <v>89</v>
      </c>
      <c r="C101" s="539" t="s">
        <v>573</v>
      </c>
      <c r="D101" s="171"/>
      <c r="E101" s="155">
        <v>221</v>
      </c>
      <c r="F101" s="398"/>
      <c r="G101" s="398"/>
      <c r="H101" s="397">
        <f>G101-F101</f>
        <v>0</v>
      </c>
      <c r="J101" s="157"/>
      <c r="K101" s="157"/>
    </row>
    <row r="102" spans="2:11" s="51" customFormat="1" ht="15.75" customHeight="1">
      <c r="B102" s="158">
        <v>90</v>
      </c>
      <c r="C102" s="539" t="s">
        <v>574</v>
      </c>
      <c r="D102" s="171"/>
      <c r="E102" s="155">
        <v>222</v>
      </c>
      <c r="F102" s="398"/>
      <c r="G102" s="398"/>
      <c r="H102" s="397">
        <f>G102-F102</f>
        <v>0</v>
      </c>
      <c r="J102" s="157"/>
      <c r="K102" s="157"/>
    </row>
    <row r="103" spans="2:11" s="51" customFormat="1" ht="15.75" customHeight="1">
      <c r="B103" s="158">
        <v>91</v>
      </c>
      <c r="C103" s="539" t="s">
        <v>575</v>
      </c>
      <c r="D103" s="171"/>
      <c r="E103" s="155">
        <v>223</v>
      </c>
      <c r="F103" s="398"/>
      <c r="G103" s="398"/>
      <c r="H103" s="397">
        <f>G103-F103</f>
        <v>0</v>
      </c>
      <c r="J103" s="157"/>
      <c r="K103" s="157"/>
    </row>
    <row r="104" spans="2:11" s="51" customFormat="1" ht="15.75" customHeight="1">
      <c r="B104" s="159">
        <v>92</v>
      </c>
      <c r="C104" s="157" t="s">
        <v>57</v>
      </c>
      <c r="D104" s="173"/>
      <c r="E104" s="155">
        <v>224</v>
      </c>
      <c r="F104" s="398"/>
      <c r="G104" s="398"/>
      <c r="H104" s="397">
        <f t="shared" si="2"/>
        <v>0</v>
      </c>
      <c r="J104" s="157"/>
      <c r="K104" s="157"/>
    </row>
    <row r="105" spans="2:11" s="51" customFormat="1" ht="15.75" customHeight="1">
      <c r="B105" s="158">
        <v>93</v>
      </c>
      <c r="C105" s="157" t="s">
        <v>45</v>
      </c>
      <c r="D105" s="165"/>
      <c r="E105" s="155">
        <v>231</v>
      </c>
      <c r="F105" s="398"/>
      <c r="G105" s="398"/>
      <c r="H105" s="397">
        <f t="shared" si="2"/>
        <v>0</v>
      </c>
      <c r="J105" s="157"/>
      <c r="K105" s="157"/>
    </row>
    <row r="106" spans="2:11" s="51" customFormat="1" ht="15.75" customHeight="1">
      <c r="B106" s="158">
        <v>94</v>
      </c>
      <c r="C106" s="157" t="s">
        <v>46</v>
      </c>
      <c r="D106" s="165"/>
      <c r="E106" s="155">
        <v>232</v>
      </c>
      <c r="F106" s="398"/>
      <c r="G106" s="398"/>
      <c r="H106" s="397">
        <f t="shared" si="2"/>
        <v>0</v>
      </c>
      <c r="J106" s="157"/>
      <c r="K106" s="157"/>
    </row>
    <row r="107" spans="2:10" s="51" customFormat="1" ht="15.75" customHeight="1">
      <c r="B107" s="159">
        <v>95</v>
      </c>
      <c r="C107" s="546" t="s">
        <v>443</v>
      </c>
      <c r="D107" s="165"/>
      <c r="E107" s="155">
        <v>233</v>
      </c>
      <c r="F107" s="398"/>
      <c r="G107" s="398"/>
      <c r="H107" s="397">
        <f t="shared" si="2"/>
        <v>0</v>
      </c>
      <c r="J107" s="157"/>
    </row>
    <row r="108" spans="2:10" s="51" customFormat="1" ht="15.75" customHeight="1">
      <c r="B108" s="158">
        <v>96</v>
      </c>
      <c r="C108" s="321" t="s">
        <v>499</v>
      </c>
      <c r="D108" s="165"/>
      <c r="E108" s="155">
        <v>234</v>
      </c>
      <c r="F108" s="460">
        <f>'Reserve Capital Acct (INPUT)'!H26</f>
        <v>0</v>
      </c>
      <c r="G108" s="460">
        <f>'Reserve Capital Acct (INPUT)'!J29</f>
        <v>0</v>
      </c>
      <c r="H108" s="397">
        <f t="shared" si="2"/>
        <v>0</v>
      </c>
      <c r="J108" s="51" t="s">
        <v>490</v>
      </c>
    </row>
    <row r="109" spans="2:10" s="51" customFormat="1" ht="15.75" customHeight="1">
      <c r="B109" s="158">
        <v>97</v>
      </c>
      <c r="C109" s="157" t="s">
        <v>47</v>
      </c>
      <c r="D109" s="165"/>
      <c r="E109" s="155">
        <v>235</v>
      </c>
      <c r="F109" s="398"/>
      <c r="G109" s="398"/>
      <c r="H109" s="397">
        <f t="shared" si="2"/>
        <v>0</v>
      </c>
      <c r="J109" s="157"/>
    </row>
    <row r="110" spans="2:8" s="51" customFormat="1" ht="15.75" customHeight="1">
      <c r="B110" s="159">
        <v>98</v>
      </c>
      <c r="C110" s="157" t="s">
        <v>48</v>
      </c>
      <c r="D110" s="165"/>
      <c r="E110" s="160">
        <v>236</v>
      </c>
      <c r="F110" s="397">
        <f>SUM(F111:F114)</f>
        <v>0</v>
      </c>
      <c r="G110" s="397">
        <f>SUM(G111:G114)</f>
        <v>0</v>
      </c>
      <c r="H110" s="397">
        <f t="shared" si="2"/>
        <v>0</v>
      </c>
    </row>
    <row r="111" spans="2:8" s="51" customFormat="1" ht="15.75" customHeight="1">
      <c r="B111" s="158">
        <v>99</v>
      </c>
      <c r="C111" s="166"/>
      <c r="D111" s="163" t="s">
        <v>49</v>
      </c>
      <c r="E111" s="161">
        <v>236.01</v>
      </c>
      <c r="F111" s="398"/>
      <c r="G111" s="398"/>
      <c r="H111" s="397">
        <f t="shared" si="2"/>
        <v>0</v>
      </c>
    </row>
    <row r="112" spans="2:8" s="51" customFormat="1" ht="15.75" customHeight="1">
      <c r="B112" s="158">
        <v>100</v>
      </c>
      <c r="C112" s="166"/>
      <c r="D112" s="163" t="s">
        <v>50</v>
      </c>
      <c r="E112" s="161">
        <v>236.02</v>
      </c>
      <c r="F112" s="398"/>
      <c r="G112" s="398"/>
      <c r="H112" s="397">
        <f t="shared" si="2"/>
        <v>0</v>
      </c>
    </row>
    <row r="113" spans="2:8" s="51" customFormat="1" ht="15.75" customHeight="1">
      <c r="B113" s="159">
        <v>101</v>
      </c>
      <c r="C113" s="166"/>
      <c r="D113" s="163" t="s">
        <v>51</v>
      </c>
      <c r="E113" s="161">
        <v>236.03</v>
      </c>
      <c r="F113" s="398"/>
      <c r="G113" s="398"/>
      <c r="H113" s="397">
        <f t="shared" si="2"/>
        <v>0</v>
      </c>
    </row>
    <row r="114" spans="2:8" s="51" customFormat="1" ht="15.75" customHeight="1">
      <c r="B114" s="158">
        <v>102</v>
      </c>
      <c r="C114" s="166"/>
      <c r="D114" s="163" t="s">
        <v>52</v>
      </c>
      <c r="E114" s="161">
        <v>236.04</v>
      </c>
      <c r="F114" s="398"/>
      <c r="G114" s="398"/>
      <c r="H114" s="397">
        <f t="shared" si="2"/>
        <v>0</v>
      </c>
    </row>
    <row r="115" spans="2:8" s="51" customFormat="1" ht="15.75" customHeight="1">
      <c r="B115" s="158">
        <v>103</v>
      </c>
      <c r="C115" s="157" t="s">
        <v>53</v>
      </c>
      <c r="D115" s="165"/>
      <c r="E115" s="160">
        <v>237</v>
      </c>
      <c r="F115" s="397">
        <f>SUM(F116:F117)</f>
        <v>0</v>
      </c>
      <c r="G115" s="397">
        <f>SUM(G116:G117)</f>
        <v>0</v>
      </c>
      <c r="H115" s="397">
        <f t="shared" si="2"/>
        <v>0</v>
      </c>
    </row>
    <row r="116" spans="2:8" s="51" customFormat="1" ht="15.75" customHeight="1">
      <c r="B116" s="159">
        <v>104</v>
      </c>
      <c r="C116" s="166"/>
      <c r="D116" s="163" t="s">
        <v>54</v>
      </c>
      <c r="E116" s="161">
        <v>237.01</v>
      </c>
      <c r="F116" s="398"/>
      <c r="G116" s="398"/>
      <c r="H116" s="397">
        <f t="shared" si="2"/>
        <v>0</v>
      </c>
    </row>
    <row r="117" spans="2:8" s="51" customFormat="1" ht="15.75" customHeight="1">
      <c r="B117" s="158">
        <v>105</v>
      </c>
      <c r="C117" s="166"/>
      <c r="D117" s="163" t="s">
        <v>55</v>
      </c>
      <c r="E117" s="161">
        <v>237.02</v>
      </c>
      <c r="F117" s="398"/>
      <c r="G117" s="398"/>
      <c r="H117" s="397">
        <f t="shared" si="2"/>
        <v>0</v>
      </c>
    </row>
    <row r="118" spans="2:8" s="51" customFormat="1" ht="15.75" customHeight="1">
      <c r="B118" s="158">
        <v>106</v>
      </c>
      <c r="C118" s="539" t="s">
        <v>576</v>
      </c>
      <c r="D118" s="163"/>
      <c r="E118" s="155">
        <v>238</v>
      </c>
      <c r="F118" s="398"/>
      <c r="G118" s="398"/>
      <c r="H118" s="397">
        <f>G118-F118</f>
        <v>0</v>
      </c>
    </row>
    <row r="119" spans="2:8" s="51" customFormat="1" ht="15.75" customHeight="1">
      <c r="B119" s="159">
        <v>107</v>
      </c>
      <c r="C119" s="539" t="s">
        <v>577</v>
      </c>
      <c r="D119" s="163"/>
      <c r="E119" s="155">
        <v>239</v>
      </c>
      <c r="F119" s="398"/>
      <c r="G119" s="398"/>
      <c r="H119" s="397">
        <f>G119-F119</f>
        <v>0</v>
      </c>
    </row>
    <row r="120" spans="2:8" s="51" customFormat="1" ht="15.75" customHeight="1">
      <c r="B120" s="158">
        <v>108</v>
      </c>
      <c r="C120" s="539" t="s">
        <v>578</v>
      </c>
      <c r="D120" s="163"/>
      <c r="E120" s="155">
        <v>240</v>
      </c>
      <c r="F120" s="398"/>
      <c r="G120" s="398"/>
      <c r="H120" s="397">
        <f>G120-F120</f>
        <v>0</v>
      </c>
    </row>
    <row r="121" spans="2:8" s="51" customFormat="1" ht="15.75" customHeight="1">
      <c r="B121" s="158">
        <v>109</v>
      </c>
      <c r="C121" s="157" t="s">
        <v>56</v>
      </c>
      <c r="D121" s="165"/>
      <c r="E121" s="155">
        <v>241</v>
      </c>
      <c r="F121" s="398"/>
      <c r="G121" s="398"/>
      <c r="H121" s="397">
        <f t="shared" si="2"/>
        <v>0</v>
      </c>
    </row>
    <row r="122" spans="2:8" s="51" customFormat="1" ht="15.75" customHeight="1">
      <c r="B122" s="159">
        <v>110</v>
      </c>
      <c r="C122" s="539" t="s">
        <v>579</v>
      </c>
      <c r="D122" s="165"/>
      <c r="E122" s="155">
        <v>251</v>
      </c>
      <c r="F122" s="398"/>
      <c r="G122" s="398"/>
      <c r="H122" s="397">
        <f>G122-F122</f>
        <v>0</v>
      </c>
    </row>
    <row r="123" spans="2:8" s="51" customFormat="1" ht="15.75" customHeight="1">
      <c r="B123" s="158">
        <v>111</v>
      </c>
      <c r="C123" s="157" t="s">
        <v>58</v>
      </c>
      <c r="D123" s="165"/>
      <c r="E123" s="155">
        <v>252</v>
      </c>
      <c r="F123" s="398"/>
      <c r="G123" s="398"/>
      <c r="H123" s="397">
        <f t="shared" si="2"/>
        <v>0</v>
      </c>
    </row>
    <row r="124" spans="2:8" s="51" customFormat="1" ht="15.75" customHeight="1">
      <c r="B124" s="158">
        <v>112</v>
      </c>
      <c r="C124" s="157" t="s">
        <v>59</v>
      </c>
      <c r="D124" s="165"/>
      <c r="E124" s="160">
        <v>253</v>
      </c>
      <c r="F124" s="397">
        <f>SUM(F125:F126)</f>
        <v>0</v>
      </c>
      <c r="G124" s="397">
        <f>SUM(G125:G126)</f>
        <v>0</v>
      </c>
      <c r="H124" s="397">
        <f t="shared" si="2"/>
        <v>0</v>
      </c>
    </row>
    <row r="125" spans="2:8" s="51" customFormat="1" ht="15.75" customHeight="1">
      <c r="B125" s="159">
        <v>113</v>
      </c>
      <c r="C125" s="166"/>
      <c r="D125" s="163" t="s">
        <v>60</v>
      </c>
      <c r="E125" s="161">
        <v>253.01</v>
      </c>
      <c r="F125" s="398"/>
      <c r="G125" s="398"/>
      <c r="H125" s="397">
        <f t="shared" si="2"/>
        <v>0</v>
      </c>
    </row>
    <row r="126" spans="2:8" s="51" customFormat="1" ht="15.75" customHeight="1">
      <c r="B126" s="158">
        <v>114</v>
      </c>
      <c r="C126" s="166"/>
      <c r="D126" s="163" t="s">
        <v>61</v>
      </c>
      <c r="E126" s="161">
        <v>253.02</v>
      </c>
      <c r="F126" s="398"/>
      <c r="G126" s="398"/>
      <c r="H126" s="397">
        <f t="shared" si="2"/>
        <v>0</v>
      </c>
    </row>
    <row r="127" spans="2:8" s="51" customFormat="1" ht="15.75" customHeight="1">
      <c r="B127" s="158">
        <v>115</v>
      </c>
      <c r="C127" s="157" t="s">
        <v>62</v>
      </c>
      <c r="D127" s="165"/>
      <c r="E127" s="160">
        <v>255</v>
      </c>
      <c r="F127" s="397">
        <f>SUM(F128:F129)</f>
        <v>0</v>
      </c>
      <c r="G127" s="397">
        <f>SUM(G128:G129)</f>
        <v>0</v>
      </c>
      <c r="H127" s="397">
        <f t="shared" si="2"/>
        <v>0</v>
      </c>
    </row>
    <row r="128" spans="2:8" s="51" customFormat="1" ht="15.75" customHeight="1">
      <c r="B128" s="159">
        <v>116</v>
      </c>
      <c r="C128" s="166"/>
      <c r="D128" s="163" t="s">
        <v>260</v>
      </c>
      <c r="E128" s="161">
        <v>255.01</v>
      </c>
      <c r="F128" s="398"/>
      <c r="G128" s="398"/>
      <c r="H128" s="397">
        <f t="shared" si="2"/>
        <v>0</v>
      </c>
    </row>
    <row r="129" spans="2:8" s="51" customFormat="1" ht="15.75" customHeight="1">
      <c r="B129" s="158">
        <v>117</v>
      </c>
      <c r="C129" s="166"/>
      <c r="D129" s="163" t="s">
        <v>261</v>
      </c>
      <c r="E129" s="161">
        <v>255.02</v>
      </c>
      <c r="F129" s="398"/>
      <c r="G129" s="398"/>
      <c r="H129" s="397">
        <f t="shared" si="2"/>
        <v>0</v>
      </c>
    </row>
    <row r="130" spans="2:8" s="51" customFormat="1" ht="15.75" customHeight="1">
      <c r="B130" s="158">
        <v>118</v>
      </c>
      <c r="C130" s="539" t="s">
        <v>580</v>
      </c>
      <c r="D130" s="163"/>
      <c r="E130" s="155">
        <v>261</v>
      </c>
      <c r="F130" s="398"/>
      <c r="G130" s="398"/>
      <c r="H130" s="397">
        <f>G130-F130</f>
        <v>0</v>
      </c>
    </row>
    <row r="131" spans="2:8" s="51" customFormat="1" ht="15.75" customHeight="1">
      <c r="B131" s="159">
        <v>119</v>
      </c>
      <c r="C131" s="539" t="s">
        <v>581</v>
      </c>
      <c r="D131" s="163"/>
      <c r="E131" s="155">
        <v>262</v>
      </c>
      <c r="F131" s="398"/>
      <c r="G131" s="398"/>
      <c r="H131" s="397">
        <f>G131-F131</f>
        <v>0</v>
      </c>
    </row>
    <row r="132" spans="2:8" s="51" customFormat="1" ht="15.75" customHeight="1">
      <c r="B132" s="158">
        <v>120</v>
      </c>
      <c r="C132" s="539" t="s">
        <v>582</v>
      </c>
      <c r="D132" s="163"/>
      <c r="E132" s="155">
        <v>263</v>
      </c>
      <c r="F132" s="398"/>
      <c r="G132" s="398"/>
      <c r="H132" s="397">
        <f>G132-F132</f>
        <v>0</v>
      </c>
    </row>
    <row r="133" spans="2:8" s="51" customFormat="1" ht="15.75" customHeight="1">
      <c r="B133" s="158">
        <v>121</v>
      </c>
      <c r="C133" s="157" t="s">
        <v>63</v>
      </c>
      <c r="D133" s="173"/>
      <c r="E133" s="155">
        <v>265</v>
      </c>
      <c r="F133" s="398"/>
      <c r="G133" s="398"/>
      <c r="H133" s="397">
        <f t="shared" si="2"/>
        <v>0</v>
      </c>
    </row>
    <row r="134" spans="2:10" s="51" customFormat="1" ht="15.75" customHeight="1">
      <c r="B134" s="159">
        <v>122</v>
      </c>
      <c r="C134" s="174" t="s">
        <v>500</v>
      </c>
      <c r="D134" s="175"/>
      <c r="E134" s="155">
        <v>271</v>
      </c>
      <c r="F134" s="460">
        <f>'Contribution in Aid (INPUT)'!D70</f>
        <v>0</v>
      </c>
      <c r="G134" s="460">
        <f>'Contribution in Aid (INPUT)'!G70</f>
        <v>0</v>
      </c>
      <c r="H134" s="397">
        <f t="shared" si="2"/>
        <v>0</v>
      </c>
      <c r="J134" s="51" t="s">
        <v>423</v>
      </c>
    </row>
    <row r="135" spans="2:10" s="51" customFormat="1" ht="15.75" customHeight="1">
      <c r="B135" s="158">
        <v>123</v>
      </c>
      <c r="C135" s="174" t="s">
        <v>248</v>
      </c>
      <c r="D135" s="165"/>
      <c r="E135" s="155">
        <v>272</v>
      </c>
      <c r="F135" s="460">
        <f>'Contribution in Aid (INPUT)'!J70</f>
        <v>0</v>
      </c>
      <c r="G135" s="460">
        <f>'Contribution in Aid (INPUT)'!K70</f>
        <v>0</v>
      </c>
      <c r="H135" s="397">
        <f t="shared" si="2"/>
        <v>0</v>
      </c>
      <c r="J135" s="51" t="s">
        <v>423</v>
      </c>
    </row>
    <row r="136" spans="2:8" s="51" customFormat="1" ht="15.75" customHeight="1">
      <c r="B136" s="158">
        <v>124</v>
      </c>
      <c r="C136" s="174" t="s">
        <v>65</v>
      </c>
      <c r="D136" s="175"/>
      <c r="E136" s="155">
        <v>281</v>
      </c>
      <c r="F136" s="398"/>
      <c r="G136" s="398"/>
      <c r="H136" s="397">
        <f t="shared" si="2"/>
        <v>0</v>
      </c>
    </row>
    <row r="137" spans="2:8" s="51" customFormat="1" ht="15.75" customHeight="1">
      <c r="B137" s="159">
        <v>125</v>
      </c>
      <c r="C137" s="174" t="s">
        <v>66</v>
      </c>
      <c r="D137" s="175"/>
      <c r="E137" s="155">
        <v>282</v>
      </c>
      <c r="F137" s="398"/>
      <c r="G137" s="398"/>
      <c r="H137" s="397">
        <f t="shared" si="2"/>
        <v>0</v>
      </c>
    </row>
    <row r="138" spans="2:8" s="51" customFormat="1" ht="15.75" customHeight="1">
      <c r="B138" s="158">
        <v>126</v>
      </c>
      <c r="C138" s="174" t="s">
        <v>67</v>
      </c>
      <c r="D138" s="175"/>
      <c r="E138" s="155">
        <v>283</v>
      </c>
      <c r="F138" s="398"/>
      <c r="G138" s="398"/>
      <c r="H138" s="397">
        <f t="shared" si="2"/>
        <v>0</v>
      </c>
    </row>
    <row r="139" spans="2:8" s="51" customFormat="1" ht="15.75" customHeight="1">
      <c r="B139" s="158">
        <v>127</v>
      </c>
      <c r="C139" s="198" t="s">
        <v>325</v>
      </c>
      <c r="D139" s="175"/>
      <c r="E139" s="334">
        <v>301</v>
      </c>
      <c r="F139" s="398"/>
      <c r="G139" s="398"/>
      <c r="H139" s="397">
        <f t="shared" si="2"/>
        <v>0</v>
      </c>
    </row>
    <row r="140" spans="2:8" s="51" customFormat="1" ht="15.75" customHeight="1">
      <c r="B140" s="159">
        <v>128</v>
      </c>
      <c r="C140" s="198" t="s">
        <v>326</v>
      </c>
      <c r="D140" s="175"/>
      <c r="E140" s="334">
        <v>302</v>
      </c>
      <c r="F140" s="398"/>
      <c r="G140" s="398"/>
      <c r="H140" s="397">
        <f t="shared" si="2"/>
        <v>0</v>
      </c>
    </row>
    <row r="141" spans="2:10" s="51" customFormat="1" ht="15.75" customHeight="1">
      <c r="B141" s="158">
        <v>129</v>
      </c>
      <c r="C141" s="198" t="s">
        <v>501</v>
      </c>
      <c r="D141" s="175"/>
      <c r="E141" s="334">
        <v>303</v>
      </c>
      <c r="F141" s="472">
        <f>'Assets and Depreciation (INPUT)'!D33+'Assets and Depreciation (INPUT)'!D34</f>
        <v>0</v>
      </c>
      <c r="G141" s="472">
        <f>'Assets and Depreciation (INPUT)'!G33+'Assets and Depreciation (INPUT)'!G34</f>
        <v>0</v>
      </c>
      <c r="H141" s="397">
        <f t="shared" si="2"/>
        <v>0</v>
      </c>
      <c r="J141" s="51" t="s">
        <v>422</v>
      </c>
    </row>
    <row r="142" spans="2:10" s="51" customFormat="1" ht="15.75" customHeight="1">
      <c r="B142" s="158">
        <v>130</v>
      </c>
      <c r="C142" s="157" t="s">
        <v>502</v>
      </c>
      <c r="D142" s="165"/>
      <c r="E142" s="155">
        <v>403</v>
      </c>
      <c r="F142" s="398"/>
      <c r="G142" s="472">
        <f>'Assets and Depreciation (INPUT)'!I65</f>
        <v>0</v>
      </c>
      <c r="H142" s="397">
        <f t="shared" si="2"/>
        <v>0</v>
      </c>
      <c r="J142" s="51" t="s">
        <v>422</v>
      </c>
    </row>
    <row r="143" spans="2:10" s="51" customFormat="1" ht="15.75" customHeight="1">
      <c r="B143" s="158">
        <v>131</v>
      </c>
      <c r="C143" s="157" t="s">
        <v>614</v>
      </c>
      <c r="D143" s="165"/>
      <c r="E143" s="155" t="s">
        <v>618</v>
      </c>
      <c r="F143" s="398"/>
      <c r="G143" s="472">
        <f>'Contribution in Aid (INPUT)'!I70</f>
        <v>0</v>
      </c>
      <c r="H143" s="397">
        <f t="shared" si="2"/>
        <v>0</v>
      </c>
      <c r="J143" s="51" t="s">
        <v>422</v>
      </c>
    </row>
    <row r="144" spans="2:8" s="51" customFormat="1" ht="15.75" customHeight="1">
      <c r="B144" s="158">
        <v>132</v>
      </c>
      <c r="C144" s="157" t="s">
        <v>613</v>
      </c>
      <c r="D144" s="165"/>
      <c r="E144" s="155">
        <v>406</v>
      </c>
      <c r="F144" s="398"/>
      <c r="G144" s="398"/>
      <c r="H144" s="397">
        <f t="shared" si="2"/>
        <v>0</v>
      </c>
    </row>
    <row r="145" spans="2:8" s="51" customFormat="1" ht="15.75" customHeight="1">
      <c r="B145" s="159">
        <v>133</v>
      </c>
      <c r="C145" s="157" t="s">
        <v>252</v>
      </c>
      <c r="D145" s="165"/>
      <c r="E145" s="160">
        <v>407</v>
      </c>
      <c r="F145" s="397">
        <f>SUM(F146:F150)</f>
        <v>0</v>
      </c>
      <c r="G145" s="397">
        <f>SUM(G146:G150)</f>
        <v>0</v>
      </c>
      <c r="H145" s="397">
        <f t="shared" si="2"/>
        <v>0</v>
      </c>
    </row>
    <row r="146" spans="2:8" s="51" customFormat="1" ht="15.75" customHeight="1">
      <c r="B146" s="158">
        <v>134</v>
      </c>
      <c r="C146" s="166"/>
      <c r="D146" s="163" t="s">
        <v>262</v>
      </c>
      <c r="E146" s="161">
        <v>407.01</v>
      </c>
      <c r="F146" s="398"/>
      <c r="G146" s="398"/>
      <c r="H146" s="397">
        <f t="shared" si="2"/>
        <v>0</v>
      </c>
    </row>
    <row r="147" spans="2:8" s="51" customFormat="1" ht="15.75" customHeight="1">
      <c r="B147" s="158">
        <v>135</v>
      </c>
      <c r="C147" s="166"/>
      <c r="D147" s="163" t="s">
        <v>263</v>
      </c>
      <c r="E147" s="161">
        <v>407.02</v>
      </c>
      <c r="F147" s="398"/>
      <c r="G147" s="398"/>
      <c r="H147" s="397">
        <f t="shared" si="2"/>
        <v>0</v>
      </c>
    </row>
    <row r="148" spans="2:8" s="51" customFormat="1" ht="15.75" customHeight="1">
      <c r="B148" s="158">
        <v>136</v>
      </c>
      <c r="C148" s="166"/>
      <c r="D148" s="163" t="s">
        <v>264</v>
      </c>
      <c r="E148" s="161">
        <v>407.03</v>
      </c>
      <c r="F148" s="398"/>
      <c r="G148" s="398"/>
      <c r="H148" s="397">
        <f t="shared" si="2"/>
        <v>0</v>
      </c>
    </row>
    <row r="149" spans="2:8" s="51" customFormat="1" ht="15.75" customHeight="1">
      <c r="B149" s="158">
        <v>137</v>
      </c>
      <c r="C149" s="166"/>
      <c r="D149" s="163" t="s">
        <v>265</v>
      </c>
      <c r="E149" s="161">
        <v>407.04</v>
      </c>
      <c r="F149" s="398"/>
      <c r="G149" s="398"/>
      <c r="H149" s="397">
        <f t="shared" si="2"/>
        <v>0</v>
      </c>
    </row>
    <row r="150" spans="2:8" s="51" customFormat="1" ht="15.75" customHeight="1">
      <c r="B150" s="159">
        <v>138</v>
      </c>
      <c r="C150" s="166"/>
      <c r="D150" s="163" t="s">
        <v>266</v>
      </c>
      <c r="E150" s="161">
        <v>407.05</v>
      </c>
      <c r="F150" s="398"/>
      <c r="G150" s="398"/>
      <c r="H150" s="397">
        <f t="shared" si="2"/>
        <v>0</v>
      </c>
    </row>
    <row r="151" spans="2:8" s="51" customFormat="1" ht="15.75" customHeight="1">
      <c r="B151" s="158">
        <v>139</v>
      </c>
      <c r="C151" s="157" t="s">
        <v>253</v>
      </c>
      <c r="D151" s="165"/>
      <c r="E151" s="160">
        <v>408</v>
      </c>
      <c r="F151" s="397">
        <f>SUM(F152:F155)</f>
        <v>0</v>
      </c>
      <c r="G151" s="397">
        <f>SUM(G152:G155)</f>
        <v>0</v>
      </c>
      <c r="H151" s="397">
        <f t="shared" si="2"/>
        <v>0</v>
      </c>
    </row>
    <row r="152" spans="2:8" s="51" customFormat="1" ht="15.75" customHeight="1">
      <c r="B152" s="158">
        <v>140</v>
      </c>
      <c r="C152" s="326"/>
      <c r="D152" s="163" t="s">
        <v>92</v>
      </c>
      <c r="E152" s="161">
        <v>408.01</v>
      </c>
      <c r="F152" s="398"/>
      <c r="G152" s="398"/>
      <c r="H152" s="397">
        <f t="shared" si="2"/>
        <v>0</v>
      </c>
    </row>
    <row r="153" spans="2:8" s="51" customFormat="1" ht="15.75" customHeight="1">
      <c r="B153" s="158">
        <v>141</v>
      </c>
      <c r="C153" s="326"/>
      <c r="D153" s="163" t="s">
        <v>13</v>
      </c>
      <c r="E153" s="161">
        <v>408.02</v>
      </c>
      <c r="F153" s="398"/>
      <c r="G153" s="398"/>
      <c r="H153" s="397">
        <f t="shared" si="2"/>
        <v>0</v>
      </c>
    </row>
    <row r="154" spans="2:8" s="51" customFormat="1" ht="15.75" customHeight="1">
      <c r="B154" s="158">
        <v>142</v>
      </c>
      <c r="C154" s="326"/>
      <c r="D154" s="163" t="s">
        <v>12</v>
      </c>
      <c r="E154" s="161">
        <v>408.03</v>
      </c>
      <c r="F154" s="398"/>
      <c r="G154" s="398"/>
      <c r="H154" s="397">
        <f t="shared" si="2"/>
        <v>0</v>
      </c>
    </row>
    <row r="155" spans="2:8" s="51" customFormat="1" ht="15.75" customHeight="1">
      <c r="B155" s="159">
        <v>143</v>
      </c>
      <c r="C155" s="326"/>
      <c r="D155" s="163" t="s">
        <v>14</v>
      </c>
      <c r="E155" s="161">
        <v>408.04</v>
      </c>
      <c r="F155" s="398"/>
      <c r="G155" s="398"/>
      <c r="H155" s="397">
        <f t="shared" si="2"/>
        <v>0</v>
      </c>
    </row>
    <row r="156" spans="2:8" s="51" customFormat="1" ht="15.75" customHeight="1">
      <c r="B156" s="158">
        <v>144</v>
      </c>
      <c r="C156" s="157" t="s">
        <v>254</v>
      </c>
      <c r="D156" s="165"/>
      <c r="E156" s="160">
        <v>409</v>
      </c>
      <c r="F156" s="397">
        <f>SUM(F157:F159)</f>
        <v>0</v>
      </c>
      <c r="G156" s="397">
        <f>SUM(G157:G159)</f>
        <v>0</v>
      </c>
      <c r="H156" s="397">
        <f t="shared" si="2"/>
        <v>0</v>
      </c>
    </row>
    <row r="157" spans="2:8" s="51" customFormat="1" ht="15.75" customHeight="1">
      <c r="B157" s="158">
        <v>145</v>
      </c>
      <c r="C157" s="326"/>
      <c r="D157" s="163" t="s">
        <v>93</v>
      </c>
      <c r="E157" s="161">
        <v>409.01</v>
      </c>
      <c r="F157" s="398"/>
      <c r="G157" s="398"/>
      <c r="H157" s="397">
        <f t="shared" si="2"/>
        <v>0</v>
      </c>
    </row>
    <row r="158" spans="2:8" s="51" customFormat="1" ht="15.75" customHeight="1">
      <c r="B158" s="158">
        <v>146</v>
      </c>
      <c r="C158" s="326"/>
      <c r="D158" s="163" t="s">
        <v>94</v>
      </c>
      <c r="E158" s="161">
        <v>409.02</v>
      </c>
      <c r="F158" s="398"/>
      <c r="G158" s="398"/>
      <c r="H158" s="397">
        <f t="shared" si="2"/>
        <v>0</v>
      </c>
    </row>
    <row r="159" spans="2:8" s="51" customFormat="1" ht="15.75" customHeight="1">
      <c r="B159" s="158">
        <v>147</v>
      </c>
      <c r="C159" s="326"/>
      <c r="D159" s="163" t="s">
        <v>95</v>
      </c>
      <c r="E159" s="161">
        <v>409.03</v>
      </c>
      <c r="F159" s="398"/>
      <c r="G159" s="398"/>
      <c r="H159" s="397">
        <f t="shared" si="2"/>
        <v>0</v>
      </c>
    </row>
    <row r="160" spans="2:8" s="51" customFormat="1" ht="15.75" customHeight="1">
      <c r="B160" s="159">
        <v>148</v>
      </c>
      <c r="C160" s="157" t="s">
        <v>255</v>
      </c>
      <c r="D160" s="165"/>
      <c r="E160" s="160">
        <v>410</v>
      </c>
      <c r="F160" s="397">
        <f>SUM(F161:F163)</f>
        <v>0</v>
      </c>
      <c r="G160" s="397">
        <f>SUM(G161:G163)</f>
        <v>0</v>
      </c>
      <c r="H160" s="397">
        <f t="shared" si="2"/>
        <v>0</v>
      </c>
    </row>
    <row r="161" spans="2:8" s="51" customFormat="1" ht="15.75" customHeight="1">
      <c r="B161" s="158">
        <v>149</v>
      </c>
      <c r="C161" s="326"/>
      <c r="D161" s="163" t="s">
        <v>96</v>
      </c>
      <c r="E161" s="161">
        <v>410.01</v>
      </c>
      <c r="F161" s="398"/>
      <c r="G161" s="398"/>
      <c r="H161" s="397">
        <f t="shared" si="2"/>
        <v>0</v>
      </c>
    </row>
    <row r="162" spans="2:8" s="51" customFormat="1" ht="15.75" customHeight="1">
      <c r="B162" s="158">
        <v>150</v>
      </c>
      <c r="C162" s="326"/>
      <c r="D162" s="163" t="s">
        <v>97</v>
      </c>
      <c r="E162" s="161">
        <v>410.02</v>
      </c>
      <c r="F162" s="398"/>
      <c r="G162" s="398"/>
      <c r="H162" s="397">
        <f t="shared" si="2"/>
        <v>0</v>
      </c>
    </row>
    <row r="163" spans="2:8" s="51" customFormat="1" ht="15.75" customHeight="1">
      <c r="B163" s="158">
        <v>151</v>
      </c>
      <c r="C163" s="326"/>
      <c r="D163" s="163" t="s">
        <v>98</v>
      </c>
      <c r="E163" s="161">
        <v>410.03</v>
      </c>
      <c r="F163" s="398"/>
      <c r="G163" s="398"/>
      <c r="H163" s="397">
        <f t="shared" si="2"/>
        <v>0</v>
      </c>
    </row>
    <row r="164" spans="2:8" s="51" customFormat="1" ht="15.75" customHeight="1">
      <c r="B164" s="158">
        <v>152</v>
      </c>
      <c r="C164" s="157" t="s">
        <v>384</v>
      </c>
      <c r="D164" s="165"/>
      <c r="E164" s="160">
        <v>411</v>
      </c>
      <c r="F164" s="397">
        <f>F165</f>
        <v>0</v>
      </c>
      <c r="G164" s="397">
        <f>G165</f>
        <v>0</v>
      </c>
      <c r="H164" s="397">
        <f t="shared" si="2"/>
        <v>0</v>
      </c>
    </row>
    <row r="165" spans="2:8" s="51" customFormat="1" ht="15.75" customHeight="1">
      <c r="B165" s="159">
        <v>153</v>
      </c>
      <c r="C165" s="326"/>
      <c r="D165" s="163" t="s">
        <v>249</v>
      </c>
      <c r="E165" s="161">
        <v>411.01</v>
      </c>
      <c r="F165" s="398"/>
      <c r="G165" s="398"/>
      <c r="H165" s="397">
        <f t="shared" si="2"/>
        <v>0</v>
      </c>
    </row>
    <row r="166" spans="2:8" s="51" customFormat="1" ht="15.75" customHeight="1">
      <c r="B166" s="158">
        <v>154</v>
      </c>
      <c r="C166" s="157" t="s">
        <v>256</v>
      </c>
      <c r="D166" s="165"/>
      <c r="E166" s="160">
        <v>412</v>
      </c>
      <c r="F166" s="397">
        <f>SUM(F167:F168)</f>
        <v>0</v>
      </c>
      <c r="G166" s="397">
        <f>SUM(G167:G168)</f>
        <v>0</v>
      </c>
      <c r="H166" s="397">
        <f t="shared" si="2"/>
        <v>0</v>
      </c>
    </row>
    <row r="167" spans="2:8" s="51" customFormat="1" ht="15.75" customHeight="1">
      <c r="B167" s="158">
        <v>155</v>
      </c>
      <c r="C167" s="326"/>
      <c r="D167" s="163" t="s">
        <v>213</v>
      </c>
      <c r="E167" s="161">
        <v>412.01</v>
      </c>
      <c r="F167" s="398"/>
      <c r="G167" s="398"/>
      <c r="H167" s="397">
        <f t="shared" si="2"/>
        <v>0</v>
      </c>
    </row>
    <row r="168" spans="2:8" s="51" customFormat="1" ht="15.75" customHeight="1">
      <c r="B168" s="158">
        <v>156</v>
      </c>
      <c r="C168" s="166"/>
      <c r="D168" s="163" t="s">
        <v>214</v>
      </c>
      <c r="E168" s="161">
        <v>412.02</v>
      </c>
      <c r="F168" s="398"/>
      <c r="G168" s="398"/>
      <c r="H168" s="397">
        <f t="shared" si="2"/>
        <v>0</v>
      </c>
    </row>
    <row r="169" spans="2:8" s="51" customFormat="1" ht="15.75" customHeight="1">
      <c r="B169" s="158">
        <v>157</v>
      </c>
      <c r="C169" s="539" t="s">
        <v>583</v>
      </c>
      <c r="D169" s="163"/>
      <c r="E169" s="155">
        <v>413</v>
      </c>
      <c r="F169" s="398"/>
      <c r="G169" s="398"/>
      <c r="H169" s="397">
        <f>G169-F169</f>
        <v>0</v>
      </c>
    </row>
    <row r="170" spans="2:8" s="51" customFormat="1" ht="15.75" customHeight="1">
      <c r="B170" s="159">
        <v>158</v>
      </c>
      <c r="C170" s="539" t="s">
        <v>584</v>
      </c>
      <c r="D170" s="163"/>
      <c r="E170" s="155">
        <v>414</v>
      </c>
      <c r="F170" s="398"/>
      <c r="G170" s="398"/>
      <c r="H170" s="397">
        <f>G170-F170</f>
        <v>0</v>
      </c>
    </row>
    <row r="171" spans="2:8" s="51" customFormat="1" ht="15.75" customHeight="1">
      <c r="B171" s="158">
        <v>159</v>
      </c>
      <c r="C171" s="157" t="s">
        <v>257</v>
      </c>
      <c r="D171" s="165"/>
      <c r="E171" s="155">
        <v>419</v>
      </c>
      <c r="F171" s="398"/>
      <c r="G171" s="398"/>
      <c r="H171" s="397">
        <f t="shared" si="2"/>
        <v>0</v>
      </c>
    </row>
    <row r="172" spans="2:8" s="51" customFormat="1" ht="15.75" customHeight="1">
      <c r="B172" s="158">
        <v>160</v>
      </c>
      <c r="C172" s="157" t="s">
        <v>99</v>
      </c>
      <c r="D172" s="165"/>
      <c r="E172" s="155">
        <v>420</v>
      </c>
      <c r="F172" s="398"/>
      <c r="G172" s="398"/>
      <c r="H172" s="397">
        <f t="shared" si="2"/>
        <v>0</v>
      </c>
    </row>
    <row r="173" spans="2:8" s="51" customFormat="1" ht="15.75" customHeight="1">
      <c r="B173" s="158">
        <v>161</v>
      </c>
      <c r="C173" s="157" t="s">
        <v>100</v>
      </c>
      <c r="D173" s="165"/>
      <c r="E173" s="155">
        <v>421</v>
      </c>
      <c r="F173" s="398"/>
      <c r="G173" s="398"/>
      <c r="H173" s="397">
        <f aca="true" t="shared" si="3" ref="H173:H236">G173-F173</f>
        <v>0</v>
      </c>
    </row>
    <row r="174" spans="2:8" s="51" customFormat="1" ht="15.75" customHeight="1">
      <c r="B174" s="158">
        <v>162</v>
      </c>
      <c r="C174" s="157" t="s">
        <v>258</v>
      </c>
      <c r="D174" s="165"/>
      <c r="E174" s="155">
        <v>426</v>
      </c>
      <c r="F174" s="398"/>
      <c r="G174" s="398"/>
      <c r="H174" s="397">
        <f t="shared" si="3"/>
        <v>0</v>
      </c>
    </row>
    <row r="175" spans="2:8" s="51" customFormat="1" ht="15.75" customHeight="1">
      <c r="B175" s="159">
        <v>163</v>
      </c>
      <c r="C175" s="157" t="s">
        <v>101</v>
      </c>
      <c r="D175" s="165"/>
      <c r="E175" s="160">
        <v>427</v>
      </c>
      <c r="F175" s="397">
        <f>SUM(F176:F180)</f>
        <v>0</v>
      </c>
      <c r="G175" s="397">
        <f>SUM(G176:G180)</f>
        <v>0</v>
      </c>
      <c r="H175" s="397">
        <f t="shared" si="3"/>
        <v>0</v>
      </c>
    </row>
    <row r="176" spans="2:8" s="51" customFormat="1" ht="15.75" customHeight="1">
      <c r="B176" s="158">
        <v>164</v>
      </c>
      <c r="C176" s="166"/>
      <c r="D176" s="163" t="s">
        <v>102</v>
      </c>
      <c r="E176" s="161">
        <v>427.01</v>
      </c>
      <c r="F176" s="398"/>
      <c r="G176" s="398"/>
      <c r="H176" s="397">
        <f t="shared" si="3"/>
        <v>0</v>
      </c>
    </row>
    <row r="177" spans="2:8" s="51" customFormat="1" ht="15.75" customHeight="1">
      <c r="B177" s="158">
        <v>165</v>
      </c>
      <c r="C177" s="166"/>
      <c r="D177" s="163" t="s">
        <v>103</v>
      </c>
      <c r="E177" s="161">
        <v>427.02</v>
      </c>
      <c r="F177" s="398"/>
      <c r="G177" s="398"/>
      <c r="H177" s="397">
        <f t="shared" si="3"/>
        <v>0</v>
      </c>
    </row>
    <row r="178" spans="2:8" s="51" customFormat="1" ht="15.75" customHeight="1">
      <c r="B178" s="158">
        <v>166</v>
      </c>
      <c r="C178" s="166"/>
      <c r="D178" s="163" t="s">
        <v>104</v>
      </c>
      <c r="E178" s="161">
        <v>427.03</v>
      </c>
      <c r="F178" s="398"/>
      <c r="G178" s="398"/>
      <c r="H178" s="397">
        <f t="shared" si="3"/>
        <v>0</v>
      </c>
    </row>
    <row r="179" spans="2:8" s="51" customFormat="1" ht="15.75" customHeight="1">
      <c r="B179" s="158">
        <v>167</v>
      </c>
      <c r="C179" s="166"/>
      <c r="D179" s="163" t="s">
        <v>105</v>
      </c>
      <c r="E179" s="161">
        <v>427.04</v>
      </c>
      <c r="F179" s="398"/>
      <c r="G179" s="398"/>
      <c r="H179" s="397">
        <f t="shared" si="3"/>
        <v>0</v>
      </c>
    </row>
    <row r="180" spans="2:8" s="51" customFormat="1" ht="15.75" customHeight="1">
      <c r="B180" s="159">
        <v>168</v>
      </c>
      <c r="C180" s="166"/>
      <c r="D180" s="163" t="s">
        <v>106</v>
      </c>
      <c r="E180" s="161">
        <v>427.05</v>
      </c>
      <c r="F180" s="398"/>
      <c r="G180" s="398"/>
      <c r="H180" s="397">
        <f t="shared" si="3"/>
        <v>0</v>
      </c>
    </row>
    <row r="181" spans="2:8" s="51" customFormat="1" ht="15.75" customHeight="1">
      <c r="B181" s="158">
        <v>169</v>
      </c>
      <c r="C181" s="157" t="s">
        <v>259</v>
      </c>
      <c r="D181" s="165"/>
      <c r="E181" s="155">
        <v>435</v>
      </c>
      <c r="F181" s="398"/>
      <c r="G181" s="398"/>
      <c r="H181" s="397">
        <f t="shared" si="3"/>
        <v>0</v>
      </c>
    </row>
    <row r="182" spans="2:8" s="51" customFormat="1" ht="15.75" customHeight="1">
      <c r="B182" s="158">
        <v>170</v>
      </c>
      <c r="C182" s="157" t="s">
        <v>107</v>
      </c>
      <c r="D182" s="165"/>
      <c r="E182" s="155">
        <v>436</v>
      </c>
      <c r="F182" s="398"/>
      <c r="G182" s="398"/>
      <c r="H182" s="397">
        <f t="shared" si="3"/>
        <v>0</v>
      </c>
    </row>
    <row r="183" spans="2:8" s="51" customFormat="1" ht="15.75" customHeight="1">
      <c r="B183" s="158">
        <v>171</v>
      </c>
      <c r="C183" s="157" t="s">
        <v>108</v>
      </c>
      <c r="D183" s="165"/>
      <c r="E183" s="155">
        <v>437</v>
      </c>
      <c r="F183" s="398"/>
      <c r="G183" s="398"/>
      <c r="H183" s="397">
        <f t="shared" si="3"/>
        <v>0</v>
      </c>
    </row>
    <row r="184" spans="2:8" s="51" customFormat="1" ht="15.75" customHeight="1">
      <c r="B184" s="158">
        <v>172</v>
      </c>
      <c r="C184" s="157" t="s">
        <v>109</v>
      </c>
      <c r="D184" s="165"/>
      <c r="E184" s="155">
        <v>438</v>
      </c>
      <c r="F184" s="398"/>
      <c r="G184" s="398"/>
      <c r="H184" s="397">
        <f t="shared" si="3"/>
        <v>0</v>
      </c>
    </row>
    <row r="185" spans="2:8" s="51" customFormat="1" ht="15.75" customHeight="1">
      <c r="B185" s="159">
        <v>173</v>
      </c>
      <c r="C185" s="157" t="s">
        <v>110</v>
      </c>
      <c r="D185" s="165"/>
      <c r="E185" s="155">
        <v>439</v>
      </c>
      <c r="F185" s="398"/>
      <c r="G185" s="398"/>
      <c r="H185" s="397">
        <f t="shared" si="3"/>
        <v>0</v>
      </c>
    </row>
    <row r="186" spans="2:10" s="51" customFormat="1" ht="15.75" customHeight="1">
      <c r="B186" s="158">
        <v>174</v>
      </c>
      <c r="C186" s="546" t="s">
        <v>503</v>
      </c>
      <c r="D186" s="166"/>
      <c r="E186" s="176">
        <v>460</v>
      </c>
      <c r="F186" s="399">
        <f>SUM(F187:F193)</f>
        <v>0</v>
      </c>
      <c r="G186" s="399">
        <f>SUM(G187:G193)</f>
        <v>0</v>
      </c>
      <c r="H186" s="397">
        <f t="shared" si="3"/>
        <v>0</v>
      </c>
      <c r="J186" s="51" t="s">
        <v>463</v>
      </c>
    </row>
    <row r="187" spans="2:10" s="51" customFormat="1" ht="15.75" customHeight="1">
      <c r="B187" s="158">
        <v>175</v>
      </c>
      <c r="C187" s="546"/>
      <c r="D187" s="75" t="s">
        <v>504</v>
      </c>
      <c r="E187" s="177">
        <v>460.01</v>
      </c>
      <c r="F187" s="400"/>
      <c r="G187" s="461">
        <f>'Customers &amp; Water Sold (INPUT)'!H9</f>
        <v>0</v>
      </c>
      <c r="H187" s="397">
        <f t="shared" si="3"/>
        <v>0</v>
      </c>
      <c r="J187" s="51" t="s">
        <v>463</v>
      </c>
    </row>
    <row r="188" spans="2:10" s="51" customFormat="1" ht="15.75" customHeight="1">
      <c r="B188" s="158">
        <v>176</v>
      </c>
      <c r="C188" s="546"/>
      <c r="D188" s="75" t="s">
        <v>505</v>
      </c>
      <c r="E188" s="177">
        <v>460.02</v>
      </c>
      <c r="F188" s="400"/>
      <c r="G188" s="461">
        <f>'Customers &amp; Water Sold (INPUT)'!H10</f>
        <v>0</v>
      </c>
      <c r="H188" s="397">
        <f t="shared" si="3"/>
        <v>0</v>
      </c>
      <c r="J188" s="51" t="s">
        <v>463</v>
      </c>
    </row>
    <row r="189" spans="2:10" s="51" customFormat="1" ht="15.75" customHeight="1">
      <c r="B189" s="158">
        <v>177</v>
      </c>
      <c r="C189" s="546"/>
      <c r="D189" s="75" t="s">
        <v>506</v>
      </c>
      <c r="E189" s="177">
        <v>460.03</v>
      </c>
      <c r="F189" s="400"/>
      <c r="G189" s="461">
        <f>'Customers &amp; Water Sold (INPUT)'!H11</f>
        <v>0</v>
      </c>
      <c r="H189" s="397">
        <f t="shared" si="3"/>
        <v>0</v>
      </c>
      <c r="J189" s="51" t="s">
        <v>463</v>
      </c>
    </row>
    <row r="190" spans="2:10" s="51" customFormat="1" ht="15.75" customHeight="1">
      <c r="B190" s="159">
        <v>178</v>
      </c>
      <c r="C190" s="546"/>
      <c r="D190" s="75" t="s">
        <v>507</v>
      </c>
      <c r="E190" s="177">
        <v>460.04</v>
      </c>
      <c r="F190" s="400"/>
      <c r="G190" s="461">
        <f>'Customers &amp; Water Sold (INPUT)'!H12</f>
        <v>0</v>
      </c>
      <c r="H190" s="397">
        <f t="shared" si="3"/>
        <v>0</v>
      </c>
      <c r="J190" s="51" t="s">
        <v>463</v>
      </c>
    </row>
    <row r="191" spans="2:10" s="51" customFormat="1" ht="15.75" customHeight="1">
      <c r="B191" s="158">
        <v>179</v>
      </c>
      <c r="C191" s="546"/>
      <c r="D191" s="75" t="s">
        <v>508</v>
      </c>
      <c r="E191" s="177">
        <v>460.05</v>
      </c>
      <c r="F191" s="400"/>
      <c r="G191" s="461">
        <f>'Customers &amp; Water Sold (INPUT)'!H13</f>
        <v>0</v>
      </c>
      <c r="H191" s="397">
        <f t="shared" si="3"/>
        <v>0</v>
      </c>
      <c r="J191" s="51" t="s">
        <v>463</v>
      </c>
    </row>
    <row r="192" spans="2:10" s="51" customFormat="1" ht="15.75" customHeight="1">
      <c r="B192" s="158">
        <v>180</v>
      </c>
      <c r="C192" s="546"/>
      <c r="D192" s="75" t="s">
        <v>509</v>
      </c>
      <c r="E192" s="177">
        <v>460.06</v>
      </c>
      <c r="F192" s="400"/>
      <c r="G192" s="461">
        <f>'Customers &amp; Water Sold (INPUT)'!H14</f>
        <v>0</v>
      </c>
      <c r="H192" s="397">
        <f t="shared" si="3"/>
        <v>0</v>
      </c>
      <c r="J192" s="51" t="s">
        <v>463</v>
      </c>
    </row>
    <row r="193" spans="2:8" s="51" customFormat="1" ht="15.75" customHeight="1">
      <c r="B193" s="158">
        <v>181</v>
      </c>
      <c r="C193" s="546"/>
      <c r="D193" s="75" t="s">
        <v>510</v>
      </c>
      <c r="E193" s="177">
        <v>460.07</v>
      </c>
      <c r="F193" s="400"/>
      <c r="G193" s="461">
        <f>'Customers &amp; Water Sold (INPUT)'!H33</f>
        <v>0</v>
      </c>
      <c r="H193" s="397">
        <f t="shared" si="3"/>
        <v>0</v>
      </c>
    </row>
    <row r="194" spans="2:11" s="51" customFormat="1" ht="15.75" customHeight="1">
      <c r="B194" s="158">
        <v>182</v>
      </c>
      <c r="C194" s="546" t="s">
        <v>511</v>
      </c>
      <c r="D194" s="546"/>
      <c r="E194" s="176">
        <v>461</v>
      </c>
      <c r="F194" s="399">
        <f>SUM(F195:F200)</f>
        <v>0</v>
      </c>
      <c r="G194" s="399">
        <f>SUM(G195:G200)</f>
        <v>0</v>
      </c>
      <c r="H194" s="397">
        <f t="shared" si="3"/>
        <v>0</v>
      </c>
      <c r="J194" s="51" t="s">
        <v>463</v>
      </c>
      <c r="K194" s="157"/>
    </row>
    <row r="195" spans="2:10" s="51" customFormat="1" ht="15.75" customHeight="1">
      <c r="B195" s="159">
        <v>183</v>
      </c>
      <c r="C195" s="546"/>
      <c r="D195" s="75" t="s">
        <v>512</v>
      </c>
      <c r="E195" s="177">
        <v>461.01</v>
      </c>
      <c r="F195" s="400"/>
      <c r="G195" s="461">
        <f>'Customers &amp; Water Sold (INPUT)'!H18</f>
        <v>0</v>
      </c>
      <c r="H195" s="397">
        <f t="shared" si="3"/>
        <v>0</v>
      </c>
      <c r="J195" s="51" t="s">
        <v>463</v>
      </c>
    </row>
    <row r="196" spans="2:10" s="51" customFormat="1" ht="15.75" customHeight="1">
      <c r="B196" s="158">
        <v>184</v>
      </c>
      <c r="C196" s="546"/>
      <c r="D196" s="75" t="s">
        <v>513</v>
      </c>
      <c r="E196" s="177">
        <v>461.02</v>
      </c>
      <c r="F196" s="400"/>
      <c r="G196" s="461">
        <f>'Customers &amp; Water Sold (INPUT)'!H19</f>
        <v>0</v>
      </c>
      <c r="H196" s="397">
        <f t="shared" si="3"/>
        <v>0</v>
      </c>
      <c r="J196" s="51" t="s">
        <v>463</v>
      </c>
    </row>
    <row r="197" spans="2:10" s="51" customFormat="1" ht="15.75" customHeight="1">
      <c r="B197" s="158">
        <v>185</v>
      </c>
      <c r="C197" s="546"/>
      <c r="D197" s="75" t="s">
        <v>514</v>
      </c>
      <c r="E197" s="177">
        <v>461.03</v>
      </c>
      <c r="F197" s="400"/>
      <c r="G197" s="461">
        <f>'Customers &amp; Water Sold (INPUT)'!H20</f>
        <v>0</v>
      </c>
      <c r="H197" s="397">
        <f t="shared" si="3"/>
        <v>0</v>
      </c>
      <c r="J197" s="51" t="s">
        <v>463</v>
      </c>
    </row>
    <row r="198" spans="2:10" s="51" customFormat="1" ht="15.75" customHeight="1">
      <c r="B198" s="158">
        <v>186</v>
      </c>
      <c r="C198" s="546"/>
      <c r="D198" s="75" t="s">
        <v>515</v>
      </c>
      <c r="E198" s="177">
        <v>461.04</v>
      </c>
      <c r="F198" s="400"/>
      <c r="G198" s="461">
        <f>'Customers &amp; Water Sold (INPUT)'!H21</f>
        <v>0</v>
      </c>
      <c r="H198" s="397">
        <f t="shared" si="3"/>
        <v>0</v>
      </c>
      <c r="J198" s="51" t="s">
        <v>463</v>
      </c>
    </row>
    <row r="199" spans="2:10" s="51" customFormat="1" ht="15.75" customHeight="1">
      <c r="B199" s="158">
        <v>187</v>
      </c>
      <c r="C199" s="546"/>
      <c r="D199" s="75" t="s">
        <v>516</v>
      </c>
      <c r="E199" s="177">
        <v>461.05</v>
      </c>
      <c r="F199" s="400"/>
      <c r="G199" s="461">
        <f>'Customers &amp; Water Sold (INPUT)'!H22</f>
        <v>0</v>
      </c>
      <c r="H199" s="397">
        <f t="shared" si="3"/>
        <v>0</v>
      </c>
      <c r="J199" s="51" t="s">
        <v>463</v>
      </c>
    </row>
    <row r="200" spans="2:10" s="51" customFormat="1" ht="15.75" customHeight="1">
      <c r="B200" s="159">
        <v>188</v>
      </c>
      <c r="C200" s="546"/>
      <c r="D200" s="75" t="s">
        <v>517</v>
      </c>
      <c r="E200" s="177">
        <v>461.06</v>
      </c>
      <c r="F200" s="400"/>
      <c r="G200" s="461">
        <f>'Customers &amp; Water Sold (INPUT)'!H23</f>
        <v>0</v>
      </c>
      <c r="H200" s="397">
        <f t="shared" si="3"/>
        <v>0</v>
      </c>
      <c r="J200" s="51" t="s">
        <v>463</v>
      </c>
    </row>
    <row r="201" spans="2:10" s="51" customFormat="1" ht="15.75" customHeight="1">
      <c r="B201" s="158">
        <v>189</v>
      </c>
      <c r="C201" s="76" t="s">
        <v>518</v>
      </c>
      <c r="D201" s="546"/>
      <c r="E201" s="179">
        <v>462</v>
      </c>
      <c r="F201" s="400"/>
      <c r="G201" s="461">
        <f>'Customers &amp; Water Sold (INPUT)'!H26</f>
        <v>0</v>
      </c>
      <c r="H201" s="397">
        <f t="shared" si="3"/>
        <v>0</v>
      </c>
      <c r="J201" s="51" t="s">
        <v>463</v>
      </c>
    </row>
    <row r="202" spans="2:10" s="51" customFormat="1" ht="15.75" customHeight="1">
      <c r="B202" s="158">
        <v>190</v>
      </c>
      <c r="C202" s="546" t="s">
        <v>519</v>
      </c>
      <c r="D202" s="546"/>
      <c r="E202" s="179">
        <v>464</v>
      </c>
      <c r="F202" s="400"/>
      <c r="G202" s="461">
        <f>'Customers &amp; Water Sold (INPUT)'!H30</f>
        <v>0</v>
      </c>
      <c r="H202" s="397">
        <f t="shared" si="3"/>
        <v>0</v>
      </c>
      <c r="J202" s="51" t="s">
        <v>464</v>
      </c>
    </row>
    <row r="203" spans="2:8" s="51" customFormat="1" ht="15.75" customHeight="1">
      <c r="B203" s="158">
        <v>191</v>
      </c>
      <c r="C203" s="76" t="s">
        <v>520</v>
      </c>
      <c r="D203" s="546"/>
      <c r="E203" s="176">
        <v>465</v>
      </c>
      <c r="F203" s="399">
        <f>SUM(F204:F205)</f>
        <v>0</v>
      </c>
      <c r="G203" s="399">
        <f>SUM(G204:G205)</f>
        <v>0</v>
      </c>
      <c r="H203" s="397">
        <f t="shared" si="3"/>
        <v>0</v>
      </c>
    </row>
    <row r="204" spans="2:10" s="51" customFormat="1" ht="15.75" customHeight="1">
      <c r="B204" s="158">
        <v>192</v>
      </c>
      <c r="C204" s="76"/>
      <c r="D204" s="75" t="s">
        <v>521</v>
      </c>
      <c r="E204" s="178">
        <v>465.01</v>
      </c>
      <c r="F204" s="400"/>
      <c r="G204" s="461">
        <f>'Customers &amp; Water Sold (INPUT)'!H27</f>
        <v>0</v>
      </c>
      <c r="H204" s="397">
        <f t="shared" si="3"/>
        <v>0</v>
      </c>
      <c r="J204" s="51" t="s">
        <v>464</v>
      </c>
    </row>
    <row r="205" spans="2:10" s="51" customFormat="1" ht="15.75" customHeight="1">
      <c r="B205" s="159">
        <v>193</v>
      </c>
      <c r="C205" s="76"/>
      <c r="D205" s="75" t="s">
        <v>522</v>
      </c>
      <c r="E205" s="178">
        <v>465.02</v>
      </c>
      <c r="F205" s="400"/>
      <c r="G205" s="461">
        <f>'Customers &amp; Water Sold (INPUT)'!H28</f>
        <v>0</v>
      </c>
      <c r="H205" s="397">
        <f t="shared" si="3"/>
        <v>0</v>
      </c>
      <c r="J205" s="51" t="s">
        <v>464</v>
      </c>
    </row>
    <row r="206" spans="2:10" s="51" customFormat="1" ht="15.75" customHeight="1">
      <c r="B206" s="158">
        <v>194</v>
      </c>
      <c r="C206" s="76" t="s">
        <v>523</v>
      </c>
      <c r="D206" s="166"/>
      <c r="E206" s="179">
        <v>466</v>
      </c>
      <c r="F206" s="400"/>
      <c r="G206" s="461">
        <f>'Customers &amp; Water Sold (INPUT)'!H29</f>
        <v>0</v>
      </c>
      <c r="H206" s="397">
        <f t="shared" si="3"/>
        <v>0</v>
      </c>
      <c r="J206" s="51" t="s">
        <v>464</v>
      </c>
    </row>
    <row r="207" spans="2:8" s="51" customFormat="1" ht="15.75" customHeight="1">
      <c r="B207" s="158">
        <v>195</v>
      </c>
      <c r="C207" s="546" t="s">
        <v>309</v>
      </c>
      <c r="D207" s="166"/>
      <c r="E207" s="179">
        <v>467</v>
      </c>
      <c r="F207" s="400"/>
      <c r="G207" s="400"/>
      <c r="H207" s="397">
        <f t="shared" si="3"/>
        <v>0</v>
      </c>
    </row>
    <row r="208" spans="2:8" s="51" customFormat="1" ht="15.75" customHeight="1">
      <c r="B208" s="158">
        <v>196</v>
      </c>
      <c r="C208" s="76" t="s">
        <v>123</v>
      </c>
      <c r="D208" s="166"/>
      <c r="E208" s="179">
        <v>469</v>
      </c>
      <c r="F208" s="400"/>
      <c r="G208" s="400"/>
      <c r="H208" s="397">
        <f t="shared" si="3"/>
        <v>0</v>
      </c>
    </row>
    <row r="209" spans="2:8" s="51" customFormat="1" ht="15.75" customHeight="1">
      <c r="B209" s="158">
        <v>197</v>
      </c>
      <c r="C209" s="76" t="s">
        <v>585</v>
      </c>
      <c r="D209" s="166"/>
      <c r="E209" s="179">
        <v>470</v>
      </c>
      <c r="F209" s="400"/>
      <c r="G209" s="400"/>
      <c r="H209" s="397">
        <f>G209-F209</f>
        <v>0</v>
      </c>
    </row>
    <row r="210" spans="2:8" s="51" customFormat="1" ht="15.75" customHeight="1">
      <c r="B210" s="159">
        <v>198</v>
      </c>
      <c r="C210" s="76" t="s">
        <v>586</v>
      </c>
      <c r="D210" s="166"/>
      <c r="E210" s="179">
        <v>471</v>
      </c>
      <c r="F210" s="400"/>
      <c r="G210" s="400"/>
      <c r="H210" s="397">
        <f>G210-F210</f>
        <v>0</v>
      </c>
    </row>
    <row r="211" spans="2:8" s="51" customFormat="1" ht="15.75" customHeight="1">
      <c r="B211" s="158">
        <v>199</v>
      </c>
      <c r="C211" s="76" t="s">
        <v>587</v>
      </c>
      <c r="D211" s="166"/>
      <c r="E211" s="179">
        <v>472</v>
      </c>
      <c r="F211" s="400"/>
      <c r="G211" s="400"/>
      <c r="H211" s="397">
        <f>G211-F211</f>
        <v>0</v>
      </c>
    </row>
    <row r="212" spans="2:8" s="51" customFormat="1" ht="15.75" customHeight="1">
      <c r="B212" s="158">
        <v>200</v>
      </c>
      <c r="C212" s="546" t="s">
        <v>588</v>
      </c>
      <c r="D212" s="166"/>
      <c r="E212" s="179">
        <v>473</v>
      </c>
      <c r="F212" s="400"/>
      <c r="G212" s="400"/>
      <c r="H212" s="397">
        <f>G212-F212</f>
        <v>0</v>
      </c>
    </row>
    <row r="213" spans="2:8" s="51" customFormat="1" ht="15.75" customHeight="1">
      <c r="B213" s="158">
        <v>201</v>
      </c>
      <c r="C213" s="76" t="s">
        <v>2</v>
      </c>
      <c r="D213" s="166"/>
      <c r="E213" s="180">
        <v>474</v>
      </c>
      <c r="F213" s="399">
        <f>SUM(F214:F220)</f>
        <v>0</v>
      </c>
      <c r="G213" s="399">
        <f>SUM(G214:G220)</f>
        <v>0</v>
      </c>
      <c r="H213" s="397">
        <f t="shared" si="3"/>
        <v>0</v>
      </c>
    </row>
    <row r="214" spans="2:8" s="51" customFormat="1" ht="15.75" customHeight="1">
      <c r="B214" s="158">
        <v>202</v>
      </c>
      <c r="C214" s="157"/>
      <c r="D214" s="75" t="s">
        <v>82</v>
      </c>
      <c r="E214" s="181"/>
      <c r="F214" s="400"/>
      <c r="G214" s="400"/>
      <c r="H214" s="397">
        <f t="shared" si="3"/>
        <v>0</v>
      </c>
    </row>
    <row r="215" spans="2:8" s="51" customFormat="1" ht="15.75" customHeight="1">
      <c r="B215" s="159">
        <v>203</v>
      </c>
      <c r="C215" s="157"/>
      <c r="D215" s="75" t="s">
        <v>305</v>
      </c>
      <c r="E215" s="181"/>
      <c r="F215" s="400"/>
      <c r="G215" s="400"/>
      <c r="H215" s="397">
        <f t="shared" si="3"/>
        <v>0</v>
      </c>
    </row>
    <row r="216" spans="2:8" s="51" customFormat="1" ht="15.75" customHeight="1">
      <c r="B216" s="158">
        <v>204</v>
      </c>
      <c r="C216" s="157"/>
      <c r="D216" s="75" t="s">
        <v>306</v>
      </c>
      <c r="E216" s="181"/>
      <c r="F216" s="400"/>
      <c r="G216" s="400"/>
      <c r="H216" s="397">
        <f t="shared" si="3"/>
        <v>0</v>
      </c>
    </row>
    <row r="217" spans="2:8" s="51" customFormat="1" ht="15.75" customHeight="1">
      <c r="B217" s="158">
        <v>205</v>
      </c>
      <c r="C217" s="157"/>
      <c r="D217" s="75" t="s">
        <v>307</v>
      </c>
      <c r="E217" s="181"/>
      <c r="F217" s="400"/>
      <c r="G217" s="400"/>
      <c r="H217" s="397">
        <f t="shared" si="3"/>
        <v>0</v>
      </c>
    </row>
    <row r="218" spans="2:8" s="51" customFormat="1" ht="15.75" customHeight="1">
      <c r="B218" s="158">
        <v>206</v>
      </c>
      <c r="C218" s="157"/>
      <c r="D218" s="75" t="s">
        <v>83</v>
      </c>
      <c r="E218" s="155"/>
      <c r="F218" s="400"/>
      <c r="G218" s="400"/>
      <c r="H218" s="397">
        <f t="shared" si="3"/>
        <v>0</v>
      </c>
    </row>
    <row r="219" spans="2:8" s="51" customFormat="1" ht="15.75" customHeight="1">
      <c r="B219" s="158">
        <v>207</v>
      </c>
      <c r="C219" s="157"/>
      <c r="D219" s="75" t="s">
        <v>84</v>
      </c>
      <c r="E219" s="155"/>
      <c r="F219" s="400"/>
      <c r="G219" s="400"/>
      <c r="H219" s="397">
        <f t="shared" si="3"/>
        <v>0</v>
      </c>
    </row>
    <row r="220" spans="2:8" s="51" customFormat="1" ht="15.75" customHeight="1">
      <c r="B220" s="159">
        <v>208</v>
      </c>
      <c r="C220" s="157"/>
      <c r="D220" s="77" t="s">
        <v>308</v>
      </c>
      <c r="E220" s="155"/>
      <c r="F220" s="400"/>
      <c r="G220" s="400"/>
      <c r="H220" s="397">
        <f t="shared" si="3"/>
        <v>0</v>
      </c>
    </row>
    <row r="221" spans="2:8" s="51" customFormat="1" ht="15.75" customHeight="1">
      <c r="B221" s="158">
        <v>209</v>
      </c>
      <c r="C221" s="70" t="s">
        <v>3</v>
      </c>
      <c r="D221" s="55"/>
      <c r="E221" s="179">
        <v>601</v>
      </c>
      <c r="F221" s="400"/>
      <c r="G221" s="400"/>
      <c r="H221" s="397">
        <f t="shared" si="3"/>
        <v>0</v>
      </c>
    </row>
    <row r="222" spans="2:8" s="51" customFormat="1" ht="15.75" customHeight="1">
      <c r="B222" s="158">
        <v>210</v>
      </c>
      <c r="C222" s="70" t="s">
        <v>301</v>
      </c>
      <c r="D222" s="55"/>
      <c r="E222" s="179">
        <v>603</v>
      </c>
      <c r="F222" s="400"/>
      <c r="G222" s="400"/>
      <c r="H222" s="397">
        <f t="shared" si="3"/>
        <v>0</v>
      </c>
    </row>
    <row r="223" spans="2:8" s="51" customFormat="1" ht="15.75" customHeight="1">
      <c r="B223" s="158">
        <v>211</v>
      </c>
      <c r="C223" s="70" t="s">
        <v>4</v>
      </c>
      <c r="D223" s="55"/>
      <c r="E223" s="179">
        <v>604</v>
      </c>
      <c r="F223" s="400"/>
      <c r="G223" s="400"/>
      <c r="H223" s="397">
        <f t="shared" si="3"/>
        <v>0</v>
      </c>
    </row>
    <row r="224" spans="2:8" s="51" customFormat="1" ht="15.75" customHeight="1">
      <c r="B224" s="158">
        <v>212</v>
      </c>
      <c r="C224" s="70" t="s">
        <v>9</v>
      </c>
      <c r="D224" s="55"/>
      <c r="E224" s="179">
        <v>610</v>
      </c>
      <c r="F224" s="400"/>
      <c r="G224" s="400"/>
      <c r="H224" s="397">
        <f t="shared" si="3"/>
        <v>0</v>
      </c>
    </row>
    <row r="225" spans="2:8" s="51" customFormat="1" ht="15.75" customHeight="1">
      <c r="B225" s="159">
        <v>213</v>
      </c>
      <c r="C225" s="70" t="s">
        <v>10</v>
      </c>
      <c r="D225" s="55"/>
      <c r="E225" s="179">
        <v>615</v>
      </c>
      <c r="F225" s="400"/>
      <c r="G225" s="400"/>
      <c r="H225" s="397">
        <f t="shared" si="3"/>
        <v>0</v>
      </c>
    </row>
    <row r="226" spans="2:8" s="51" customFormat="1" ht="15.75" customHeight="1">
      <c r="B226" s="158">
        <v>214</v>
      </c>
      <c r="C226" s="70" t="s">
        <v>78</v>
      </c>
      <c r="D226" s="55"/>
      <c r="E226" s="179">
        <v>616</v>
      </c>
      <c r="F226" s="400"/>
      <c r="G226" s="400"/>
      <c r="H226" s="397">
        <f t="shared" si="3"/>
        <v>0</v>
      </c>
    </row>
    <row r="227" spans="2:8" s="51" customFormat="1" ht="15.75" customHeight="1">
      <c r="B227" s="158">
        <v>215</v>
      </c>
      <c r="C227" s="70" t="s">
        <v>11</v>
      </c>
      <c r="D227" s="55"/>
      <c r="E227" s="179">
        <v>618</v>
      </c>
      <c r="F227" s="400"/>
      <c r="G227" s="400"/>
      <c r="H227" s="397">
        <f t="shared" si="3"/>
        <v>0</v>
      </c>
    </row>
    <row r="228" spans="2:8" s="51" customFormat="1" ht="15.75" customHeight="1">
      <c r="B228" s="158">
        <v>216</v>
      </c>
      <c r="C228" s="71" t="s">
        <v>302</v>
      </c>
      <c r="D228" s="55"/>
      <c r="E228" s="179">
        <v>620</v>
      </c>
      <c r="F228" s="400"/>
      <c r="G228" s="400"/>
      <c r="H228" s="397">
        <f t="shared" si="3"/>
        <v>0</v>
      </c>
    </row>
    <row r="229" spans="2:8" s="51" customFormat="1" ht="15.75" customHeight="1">
      <c r="B229" s="158">
        <v>217</v>
      </c>
      <c r="C229" s="70" t="s">
        <v>79</v>
      </c>
      <c r="D229" s="55"/>
      <c r="E229" s="179">
        <v>631</v>
      </c>
      <c r="F229" s="400"/>
      <c r="G229" s="400"/>
      <c r="H229" s="397">
        <f t="shared" si="3"/>
        <v>0</v>
      </c>
    </row>
    <row r="230" spans="2:8" s="51" customFormat="1" ht="15.75" customHeight="1">
      <c r="B230" s="159">
        <v>218</v>
      </c>
      <c r="C230" s="70" t="s">
        <v>71</v>
      </c>
      <c r="D230" s="55"/>
      <c r="E230" s="179">
        <v>632</v>
      </c>
      <c r="F230" s="400"/>
      <c r="G230" s="400"/>
      <c r="H230" s="397">
        <f t="shared" si="3"/>
        <v>0</v>
      </c>
    </row>
    <row r="231" spans="2:8" s="51" customFormat="1" ht="15.75" customHeight="1">
      <c r="B231" s="158">
        <v>219</v>
      </c>
      <c r="C231" s="70" t="s">
        <v>72</v>
      </c>
      <c r="D231" s="55"/>
      <c r="E231" s="179">
        <v>633</v>
      </c>
      <c r="F231" s="400"/>
      <c r="G231" s="400"/>
      <c r="H231" s="397">
        <f t="shared" si="3"/>
        <v>0</v>
      </c>
    </row>
    <row r="232" spans="2:8" s="51" customFormat="1" ht="15.75" customHeight="1">
      <c r="B232" s="158">
        <v>220</v>
      </c>
      <c r="C232" s="70" t="s">
        <v>80</v>
      </c>
      <c r="D232" s="55"/>
      <c r="E232" s="179">
        <v>634</v>
      </c>
      <c r="F232" s="400"/>
      <c r="G232" s="400"/>
      <c r="H232" s="397">
        <f t="shared" si="3"/>
        <v>0</v>
      </c>
    </row>
    <row r="233" spans="2:8" s="51" customFormat="1" ht="15.75" customHeight="1">
      <c r="B233" s="158">
        <v>221</v>
      </c>
      <c r="C233" s="70" t="s">
        <v>465</v>
      </c>
      <c r="D233" s="55"/>
      <c r="E233" s="401" t="s">
        <v>466</v>
      </c>
      <c r="F233" s="400"/>
      <c r="G233" s="400"/>
      <c r="H233" s="397">
        <f t="shared" si="3"/>
        <v>0</v>
      </c>
    </row>
    <row r="234" spans="2:8" s="51" customFormat="1" ht="15.75" customHeight="1">
      <c r="B234" s="158">
        <v>222</v>
      </c>
      <c r="C234" s="70" t="s">
        <v>467</v>
      </c>
      <c r="D234" s="55"/>
      <c r="E234" s="401" t="s">
        <v>468</v>
      </c>
      <c r="F234" s="400"/>
      <c r="G234" s="400"/>
      <c r="H234" s="397">
        <f>G234-F234</f>
        <v>0</v>
      </c>
    </row>
    <row r="235" spans="2:8" s="51" customFormat="1" ht="15.75" customHeight="1">
      <c r="B235" s="159">
        <v>223</v>
      </c>
      <c r="C235" s="70" t="s">
        <v>469</v>
      </c>
      <c r="D235" s="55"/>
      <c r="E235" s="401">
        <v>636</v>
      </c>
      <c r="F235" s="400"/>
      <c r="G235" s="400"/>
      <c r="H235" s="397">
        <f t="shared" si="3"/>
        <v>0</v>
      </c>
    </row>
    <row r="236" spans="2:8" s="51" customFormat="1" ht="15.75" customHeight="1">
      <c r="B236" s="158">
        <v>224</v>
      </c>
      <c r="C236" s="70" t="s">
        <v>470</v>
      </c>
      <c r="D236" s="55"/>
      <c r="E236" s="401">
        <v>637</v>
      </c>
      <c r="F236" s="400"/>
      <c r="G236" s="400"/>
      <c r="H236" s="397">
        <f t="shared" si="3"/>
        <v>0</v>
      </c>
    </row>
    <row r="237" spans="2:8" s="51" customFormat="1" ht="15.75" customHeight="1">
      <c r="B237" s="158">
        <v>225</v>
      </c>
      <c r="C237" s="70" t="s">
        <v>471</v>
      </c>
      <c r="D237" s="55"/>
      <c r="E237" s="401">
        <v>638</v>
      </c>
      <c r="F237" s="400"/>
      <c r="G237" s="400"/>
      <c r="H237" s="397">
        <f>G237-F237</f>
        <v>0</v>
      </c>
    </row>
    <row r="238" spans="2:8" s="51" customFormat="1" ht="15.75" customHeight="1">
      <c r="B238" s="158">
        <v>226</v>
      </c>
      <c r="C238" s="70" t="s">
        <v>472</v>
      </c>
      <c r="D238" s="55"/>
      <c r="E238" s="401">
        <v>639</v>
      </c>
      <c r="F238" s="400"/>
      <c r="G238" s="400"/>
      <c r="H238" s="397">
        <f>G238-F238</f>
        <v>0</v>
      </c>
    </row>
    <row r="239" spans="2:8" s="51" customFormat="1" ht="15.75" customHeight="1">
      <c r="B239" s="158">
        <v>227</v>
      </c>
      <c r="C239" s="70" t="s">
        <v>73</v>
      </c>
      <c r="D239" s="55"/>
      <c r="E239" s="402">
        <v>640</v>
      </c>
      <c r="F239" s="399">
        <f>SUM(F240:F241)</f>
        <v>0</v>
      </c>
      <c r="G239" s="399">
        <f>SUM(G240:G241)</f>
        <v>0</v>
      </c>
      <c r="H239" s="397">
        <f>G239-F239</f>
        <v>0</v>
      </c>
    </row>
    <row r="240" spans="2:8" s="51" customFormat="1" ht="15.75" customHeight="1">
      <c r="B240" s="159">
        <v>228</v>
      </c>
      <c r="C240" s="403"/>
      <c r="D240" s="404"/>
      <c r="E240" s="179"/>
      <c r="F240" s="400"/>
      <c r="G240" s="400"/>
      <c r="H240" s="397">
        <f>G240-F240</f>
        <v>0</v>
      </c>
    </row>
    <row r="241" spans="2:8" s="51" customFormat="1" ht="15.75" customHeight="1">
      <c r="B241" s="158">
        <v>229</v>
      </c>
      <c r="C241" s="403"/>
      <c r="D241" s="558"/>
      <c r="E241" s="179"/>
      <c r="F241" s="400"/>
      <c r="G241" s="400"/>
      <c r="H241" s="397">
        <f>G241-F241</f>
        <v>0</v>
      </c>
    </row>
    <row r="242" spans="2:8" s="51" customFormat="1" ht="15.75" customHeight="1">
      <c r="B242" s="158">
        <v>230</v>
      </c>
      <c r="C242" s="70" t="s">
        <v>8</v>
      </c>
      <c r="D242" s="70"/>
      <c r="E242" s="176">
        <v>641</v>
      </c>
      <c r="F242" s="399">
        <f>SUM(F243:F244)</f>
        <v>0</v>
      </c>
      <c r="G242" s="397">
        <f>SUM(G243:G244)</f>
        <v>0</v>
      </c>
      <c r="H242" s="397">
        <f aca="true" t="shared" si="4" ref="H242:H273">G242-F242</f>
        <v>0</v>
      </c>
    </row>
    <row r="243" spans="2:8" s="51" customFormat="1" ht="15.75" customHeight="1">
      <c r="B243" s="158">
        <v>231</v>
      </c>
      <c r="C243" s="70"/>
      <c r="D243" s="72" t="s">
        <v>124</v>
      </c>
      <c r="E243" s="182"/>
      <c r="F243" s="400"/>
      <c r="G243" s="400"/>
      <c r="H243" s="397">
        <f t="shared" si="4"/>
        <v>0</v>
      </c>
    </row>
    <row r="244" spans="2:8" s="51" customFormat="1" ht="15.75" customHeight="1">
      <c r="B244" s="158">
        <v>232</v>
      </c>
      <c r="C244" s="70"/>
      <c r="D244" s="72" t="s">
        <v>125</v>
      </c>
      <c r="E244" s="182"/>
      <c r="F244" s="400"/>
      <c r="G244" s="400"/>
      <c r="H244" s="397">
        <f t="shared" si="4"/>
        <v>0</v>
      </c>
    </row>
    <row r="245" spans="2:8" s="51" customFormat="1" ht="15.75" customHeight="1">
      <c r="B245" s="159">
        <v>233</v>
      </c>
      <c r="C245" s="546" t="s">
        <v>303</v>
      </c>
      <c r="D245" s="55"/>
      <c r="E245" s="179">
        <v>642</v>
      </c>
      <c r="F245" s="400"/>
      <c r="G245" s="400"/>
      <c r="H245" s="397">
        <f t="shared" si="4"/>
        <v>0</v>
      </c>
    </row>
    <row r="246" spans="2:8" s="51" customFormat="1" ht="15.75" customHeight="1">
      <c r="B246" s="158">
        <v>234</v>
      </c>
      <c r="C246" s="71" t="s">
        <v>5</v>
      </c>
      <c r="D246" s="55"/>
      <c r="E246" s="179">
        <v>650</v>
      </c>
      <c r="F246" s="400"/>
      <c r="G246" s="400"/>
      <c r="H246" s="397">
        <f t="shared" si="4"/>
        <v>0</v>
      </c>
    </row>
    <row r="247" spans="2:8" s="51" customFormat="1" ht="15.75" customHeight="1">
      <c r="B247" s="158">
        <v>235</v>
      </c>
      <c r="C247" s="546" t="s">
        <v>74</v>
      </c>
      <c r="D247" s="55"/>
      <c r="E247" s="179">
        <v>656</v>
      </c>
      <c r="F247" s="400"/>
      <c r="G247" s="400"/>
      <c r="H247" s="397">
        <f t="shared" si="4"/>
        <v>0</v>
      </c>
    </row>
    <row r="248" spans="2:8" s="51" customFormat="1" ht="15.75" customHeight="1">
      <c r="B248" s="158">
        <v>236</v>
      </c>
      <c r="C248" s="546" t="s">
        <v>75</v>
      </c>
      <c r="D248" s="55"/>
      <c r="E248" s="179">
        <v>657</v>
      </c>
      <c r="F248" s="400"/>
      <c r="G248" s="400"/>
      <c r="H248" s="397">
        <f t="shared" si="4"/>
        <v>0</v>
      </c>
    </row>
    <row r="249" spans="2:8" s="51" customFormat="1" ht="15.75" customHeight="1">
      <c r="B249" s="158">
        <v>237</v>
      </c>
      <c r="C249" s="546" t="s">
        <v>76</v>
      </c>
      <c r="D249" s="55"/>
      <c r="E249" s="179">
        <v>658</v>
      </c>
      <c r="F249" s="400"/>
      <c r="G249" s="400"/>
      <c r="H249" s="397">
        <f t="shared" si="4"/>
        <v>0</v>
      </c>
    </row>
    <row r="250" spans="2:8" s="51" customFormat="1" ht="15.75" customHeight="1">
      <c r="B250" s="159">
        <v>238</v>
      </c>
      <c r="C250" s="546" t="s">
        <v>77</v>
      </c>
      <c r="D250" s="55"/>
      <c r="E250" s="179">
        <v>659</v>
      </c>
      <c r="F250" s="400"/>
      <c r="G250" s="400"/>
      <c r="H250" s="397">
        <f t="shared" si="4"/>
        <v>0</v>
      </c>
    </row>
    <row r="251" spans="2:8" s="51" customFormat="1" ht="15.75" customHeight="1">
      <c r="B251" s="158">
        <v>239</v>
      </c>
      <c r="C251" s="546" t="s">
        <v>304</v>
      </c>
      <c r="D251" s="55"/>
      <c r="E251" s="179">
        <v>660</v>
      </c>
      <c r="F251" s="400"/>
      <c r="G251" s="400"/>
      <c r="H251" s="397">
        <f t="shared" si="4"/>
        <v>0</v>
      </c>
    </row>
    <row r="252" spans="2:8" s="51" customFormat="1" ht="15.75" customHeight="1">
      <c r="B252" s="158">
        <v>240</v>
      </c>
      <c r="C252" s="71" t="s">
        <v>126</v>
      </c>
      <c r="D252" s="55"/>
      <c r="E252" s="179">
        <v>666</v>
      </c>
      <c r="F252" s="400"/>
      <c r="G252" s="400"/>
      <c r="H252" s="397">
        <f t="shared" si="4"/>
        <v>0</v>
      </c>
    </row>
    <row r="253" spans="2:8" s="51" customFormat="1" ht="15.75" customHeight="1">
      <c r="B253" s="158">
        <v>241</v>
      </c>
      <c r="C253" s="71" t="s">
        <v>127</v>
      </c>
      <c r="D253" s="55"/>
      <c r="E253" s="179">
        <v>667</v>
      </c>
      <c r="F253" s="400"/>
      <c r="G253" s="400"/>
      <c r="H253" s="397">
        <f t="shared" si="4"/>
        <v>0</v>
      </c>
    </row>
    <row r="254" spans="2:8" s="51" customFormat="1" ht="15.75" customHeight="1">
      <c r="B254" s="158">
        <v>242</v>
      </c>
      <c r="C254" s="546" t="s">
        <v>444</v>
      </c>
      <c r="D254" s="55"/>
      <c r="E254" s="179">
        <v>668</v>
      </c>
      <c r="F254" s="400"/>
      <c r="G254" s="400"/>
      <c r="H254" s="397">
        <f t="shared" si="4"/>
        <v>0</v>
      </c>
    </row>
    <row r="255" spans="2:8" s="51" customFormat="1" ht="15.75" customHeight="1">
      <c r="B255" s="159">
        <v>243</v>
      </c>
      <c r="C255" s="71" t="s">
        <v>6</v>
      </c>
      <c r="D255" s="55"/>
      <c r="E255" s="179">
        <v>670</v>
      </c>
      <c r="F255" s="400"/>
      <c r="G255" s="400"/>
      <c r="H255" s="397">
        <f t="shared" si="4"/>
        <v>0</v>
      </c>
    </row>
    <row r="256" spans="2:8" s="51" customFormat="1" ht="15.75" customHeight="1">
      <c r="B256" s="158">
        <v>244</v>
      </c>
      <c r="C256" s="71" t="s">
        <v>418</v>
      </c>
      <c r="D256" s="71"/>
      <c r="E256" s="176">
        <v>675</v>
      </c>
      <c r="F256" s="399">
        <f>SUM(F257:F273)</f>
        <v>0</v>
      </c>
      <c r="G256" s="399">
        <f>SUM(G257:G273)</f>
        <v>0</v>
      </c>
      <c r="H256" s="397">
        <f t="shared" si="4"/>
        <v>0</v>
      </c>
    </row>
    <row r="257" spans="2:8" s="51" customFormat="1" ht="15.75" customHeight="1">
      <c r="B257" s="158">
        <v>245</v>
      </c>
      <c r="C257" s="546"/>
      <c r="D257" s="72" t="s">
        <v>128</v>
      </c>
      <c r="E257" s="182"/>
      <c r="F257" s="400"/>
      <c r="G257" s="400"/>
      <c r="H257" s="397">
        <f t="shared" si="4"/>
        <v>0</v>
      </c>
    </row>
    <row r="258" spans="2:8" s="51" customFormat="1" ht="15.75" customHeight="1">
      <c r="B258" s="158">
        <v>246</v>
      </c>
      <c r="C258" s="546"/>
      <c r="D258" s="72" t="s">
        <v>129</v>
      </c>
      <c r="E258" s="182"/>
      <c r="F258" s="400"/>
      <c r="G258" s="400"/>
      <c r="H258" s="397">
        <f t="shared" si="4"/>
        <v>0</v>
      </c>
    </row>
    <row r="259" spans="2:8" s="51" customFormat="1" ht="15.75" customHeight="1">
      <c r="B259" s="158">
        <v>247</v>
      </c>
      <c r="C259" s="546"/>
      <c r="D259" s="72" t="s">
        <v>130</v>
      </c>
      <c r="E259" s="182"/>
      <c r="F259" s="400"/>
      <c r="G259" s="400"/>
      <c r="H259" s="397">
        <f t="shared" si="4"/>
        <v>0</v>
      </c>
    </row>
    <row r="260" spans="2:8" s="51" customFormat="1" ht="15.75" customHeight="1">
      <c r="B260" s="159">
        <v>248</v>
      </c>
      <c r="C260" s="546"/>
      <c r="D260" s="72" t="s">
        <v>131</v>
      </c>
      <c r="E260" s="182"/>
      <c r="F260" s="400"/>
      <c r="G260" s="400"/>
      <c r="H260" s="397">
        <f t="shared" si="4"/>
        <v>0</v>
      </c>
    </row>
    <row r="261" spans="2:8" s="51" customFormat="1" ht="15.75" customHeight="1">
      <c r="B261" s="158">
        <v>249</v>
      </c>
      <c r="C261" s="546"/>
      <c r="D261" s="72" t="s">
        <v>132</v>
      </c>
      <c r="E261" s="182"/>
      <c r="F261" s="400"/>
      <c r="G261" s="400"/>
      <c r="H261" s="397">
        <f t="shared" si="4"/>
        <v>0</v>
      </c>
    </row>
    <row r="262" spans="2:8" s="51" customFormat="1" ht="15.75" customHeight="1">
      <c r="B262" s="158">
        <v>250</v>
      </c>
      <c r="C262" s="546"/>
      <c r="D262" s="72" t="s">
        <v>133</v>
      </c>
      <c r="E262" s="182"/>
      <c r="F262" s="400"/>
      <c r="G262" s="400"/>
      <c r="H262" s="397">
        <f t="shared" si="4"/>
        <v>0</v>
      </c>
    </row>
    <row r="263" spans="2:8" s="51" customFormat="1" ht="15.75" customHeight="1">
      <c r="B263" s="158">
        <v>251</v>
      </c>
      <c r="C263" s="546"/>
      <c r="D263" s="72" t="s">
        <v>134</v>
      </c>
      <c r="E263" s="182"/>
      <c r="F263" s="400"/>
      <c r="G263" s="400"/>
      <c r="H263" s="397">
        <f t="shared" si="4"/>
        <v>0</v>
      </c>
    </row>
    <row r="264" spans="2:8" s="51" customFormat="1" ht="15.75" customHeight="1">
      <c r="B264" s="158">
        <v>252</v>
      </c>
      <c r="D264" s="72" t="s">
        <v>524</v>
      </c>
      <c r="E264" s="182"/>
      <c r="F264" s="400"/>
      <c r="G264" s="400"/>
      <c r="H264" s="397">
        <f t="shared" si="4"/>
        <v>0</v>
      </c>
    </row>
    <row r="265" spans="2:8" s="51" customFormat="1" ht="15.75" customHeight="1">
      <c r="B265" s="159">
        <v>253</v>
      </c>
      <c r="D265" s="405"/>
      <c r="E265" s="182"/>
      <c r="F265" s="400"/>
      <c r="G265" s="400"/>
      <c r="H265" s="397">
        <f t="shared" si="4"/>
        <v>0</v>
      </c>
    </row>
    <row r="266" spans="2:8" s="51" customFormat="1" ht="15.75" customHeight="1">
      <c r="B266" s="158">
        <v>254</v>
      </c>
      <c r="D266" s="405"/>
      <c r="E266" s="182"/>
      <c r="F266" s="400"/>
      <c r="G266" s="400"/>
      <c r="H266" s="397">
        <f t="shared" si="4"/>
        <v>0</v>
      </c>
    </row>
    <row r="267" spans="2:8" s="51" customFormat="1" ht="15.75" customHeight="1">
      <c r="B267" s="158">
        <v>255</v>
      </c>
      <c r="D267" s="405"/>
      <c r="E267" s="182"/>
      <c r="F267" s="400"/>
      <c r="G267" s="400"/>
      <c r="H267" s="397">
        <f t="shared" si="4"/>
        <v>0</v>
      </c>
    </row>
    <row r="268" spans="2:12" s="51" customFormat="1" ht="15.75" customHeight="1">
      <c r="B268" s="158">
        <v>256</v>
      </c>
      <c r="D268" s="405"/>
      <c r="E268" s="182"/>
      <c r="F268" s="400"/>
      <c r="G268" s="400"/>
      <c r="H268" s="397">
        <f t="shared" si="4"/>
        <v>0</v>
      </c>
      <c r="L268" s="157"/>
    </row>
    <row r="269" spans="2:12" s="51" customFormat="1" ht="15.75" customHeight="1">
      <c r="B269" s="158">
        <v>257</v>
      </c>
      <c r="D269" s="405"/>
      <c r="E269" s="182"/>
      <c r="F269" s="400"/>
      <c r="G269" s="400"/>
      <c r="H269" s="397">
        <f t="shared" si="4"/>
        <v>0</v>
      </c>
      <c r="L269" s="157"/>
    </row>
    <row r="270" spans="2:8" s="51" customFormat="1" ht="15.75" customHeight="1">
      <c r="B270" s="159">
        <v>258</v>
      </c>
      <c r="D270" s="405"/>
      <c r="E270" s="182"/>
      <c r="F270" s="400"/>
      <c r="G270" s="400"/>
      <c r="H270" s="397">
        <f t="shared" si="4"/>
        <v>0</v>
      </c>
    </row>
    <row r="271" spans="2:8" s="51" customFormat="1" ht="15.75" customHeight="1">
      <c r="B271" s="158">
        <v>259</v>
      </c>
      <c r="D271" s="405"/>
      <c r="E271" s="182"/>
      <c r="F271" s="400"/>
      <c r="G271" s="400"/>
      <c r="H271" s="397">
        <f t="shared" si="4"/>
        <v>0</v>
      </c>
    </row>
    <row r="272" spans="2:8" s="51" customFormat="1" ht="15.75" customHeight="1">
      <c r="B272" s="158">
        <v>260</v>
      </c>
      <c r="D272" s="405"/>
      <c r="E272" s="182"/>
      <c r="F272" s="400"/>
      <c r="G272" s="400"/>
      <c r="H272" s="397">
        <f t="shared" si="4"/>
        <v>0</v>
      </c>
    </row>
    <row r="273" spans="2:8" s="51" customFormat="1" ht="15.75" customHeight="1">
      <c r="B273" s="158">
        <v>261</v>
      </c>
      <c r="D273" s="406" t="s">
        <v>394</v>
      </c>
      <c r="E273" s="168"/>
      <c r="F273" s="400"/>
      <c r="G273" s="400"/>
      <c r="H273" s="397">
        <f t="shared" si="4"/>
        <v>0</v>
      </c>
    </row>
    <row r="274" spans="2:8" s="51" customFormat="1" ht="15.75" customHeight="1">
      <c r="B274" s="158"/>
      <c r="C274" s="157"/>
      <c r="D274" s="407" t="s">
        <v>473</v>
      </c>
      <c r="E274" s="166"/>
      <c r="F274" s="323"/>
      <c r="G274" s="323"/>
      <c r="H274" s="323"/>
    </row>
    <row r="275" spans="2:8" s="51" customFormat="1" ht="15.75" customHeight="1">
      <c r="B275" s="158"/>
      <c r="C275" s="157" t="s">
        <v>419</v>
      </c>
      <c r="D275" s="322"/>
      <c r="E275" s="166"/>
      <c r="F275" s="323"/>
      <c r="G275" s="323"/>
      <c r="H275" s="323"/>
    </row>
    <row r="276" spans="2:8" s="51" customFormat="1" ht="15.75" customHeight="1">
      <c r="B276" s="158"/>
      <c r="D276" s="55"/>
      <c r="E276" s="183"/>
      <c r="F276" s="395"/>
      <c r="G276" s="395"/>
      <c r="H276" s="395"/>
    </row>
  </sheetData>
  <sheetProtection password="CD68" sheet="1"/>
  <mergeCells count="10">
    <mergeCell ref="H13:H14"/>
    <mergeCell ref="J13:O13"/>
    <mergeCell ref="B8:D8"/>
    <mergeCell ref="F8:H8"/>
    <mergeCell ref="B9:H9"/>
    <mergeCell ref="F1:G1"/>
    <mergeCell ref="B11:H11"/>
    <mergeCell ref="B13:B14"/>
    <mergeCell ref="C13:D14"/>
    <mergeCell ref="E13:E14"/>
  </mergeCells>
  <printOptions horizontalCentered="1"/>
  <pageMargins left="0.5" right="0.7" top="0.5" bottom="0.5" header="0.5" footer="0.5"/>
  <pageSetup horizontalDpi="600" verticalDpi="600" orientation="portrait" scale="68" r:id="rId3"/>
  <headerFooter>
    <oddFooter>&amp;C&amp;9Page: &amp;P of  &amp;N&amp;R&amp;9(Rev. Mar/2010)</oddFooter>
  </headerFooter>
  <rowBreaks count="4" manualBreakCount="4">
    <brk id="62" max="8" man="1"/>
    <brk id="109" max="8" man="1"/>
    <brk id="163" max="255" man="1"/>
    <brk id="220" max="255" man="1"/>
  </rowBreaks>
  <colBreaks count="1" manualBreakCount="1">
    <brk id="9" min="7" max="291"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RGS</dc:creator>
  <cp:keywords/>
  <dc:description/>
  <cp:lastModifiedBy>Ronald Slusher</cp:lastModifiedBy>
  <cp:lastPrinted>2019-02-28T16:05:12Z</cp:lastPrinted>
  <dcterms:created xsi:type="dcterms:W3CDTF">2010-01-07T18:33:22Z</dcterms:created>
  <dcterms:modified xsi:type="dcterms:W3CDTF">2024-02-13T17:56:17Z</dcterms:modified>
  <cp:category/>
  <cp:version/>
  <cp:contentType/>
  <cp:contentStatus/>
</cp:coreProperties>
</file>